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XII" sheetId="1" r:id="rId1"/>
  </sheets>
  <definedNames>
    <definedName name="_xlnm.Print_Titles" localSheetId="0">'XII'!$7:$8</definedName>
    <definedName name="_xlnm.Print_Area" localSheetId="0">'XII'!$A$1:$R$49</definedName>
  </definedNames>
  <calcPr fullCalcOnLoad="1"/>
</workbook>
</file>

<file path=xl/sharedStrings.xml><?xml version="1.0" encoding="utf-8"?>
<sst xmlns="http://schemas.openxmlformats.org/spreadsheetml/2006/main" count="128" uniqueCount="89">
  <si>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</si>
  <si>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</si>
  <si>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</si>
  <si>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</si>
  <si>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</si>
  <si>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</si>
  <si>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</si>
  <si>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</si>
  <si>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</si>
  <si>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</si>
  <si>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</si>
  <si>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</si>
  <si>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</si>
  <si>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</si>
  <si>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</si>
  <si>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</si>
  <si>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 xml:space="preserve">ВСЕГО ПО АДРЕСНОЙ ПРОГРАММЕ  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</si>
  <si>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</si>
  <si>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</si>
  <si>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</si>
  <si>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</si>
  <si>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</si>
  <si>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</si>
  <si>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</si>
  <si>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</si>
  <si>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</si>
  <si>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</si>
  <si>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</si>
  <si>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</si>
  <si>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1.1-2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</si>
  <si>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</si>
  <si>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</si>
  <si>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</si>
  <si>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</si>
  <si>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</si>
  <si>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2.1.1-1</t>
  </si>
  <si>
    <t>2.1.1-2</t>
  </si>
  <si>
    <t>2.1.2</t>
  </si>
  <si>
    <t>2.1.2.-1</t>
  </si>
  <si>
    <t>Строительство системы водоснабжения д.Сологубовка и д.Лезье (в том числе проектные работы)</t>
  </si>
  <si>
    <t>Примечание</t>
  </si>
  <si>
    <t>отклонения</t>
  </si>
  <si>
    <t>Капитальный ремонт  фасада многоквартирного жилого дома №100 по Комсомольскому проспекту в г.п. Мга</t>
  </si>
  <si>
    <t>98 9 09 15010</t>
  </si>
  <si>
    <t>78 0 01 15370</t>
  </si>
  <si>
    <t>2.3</t>
  </si>
  <si>
    <t>2.3-1</t>
  </si>
  <si>
    <t>ИТОГО ПО ПРОЧИМ ОБЪЕКТАМ</t>
  </si>
  <si>
    <t>План на 2017 г.</t>
  </si>
  <si>
    <t>Разработка ПСД на строительство газовой котельной мощностью 600 кВт. в п.Мга в т.ч.</t>
  </si>
  <si>
    <t>98 9 09 82290</t>
  </si>
  <si>
    <t>Разработка ПСД на строительство газовой котельной мощностью 600 кВт. в п.Мга</t>
  </si>
  <si>
    <t>Обследование крыши бани по ул.Пролетарская д.9 для разработки ПСД на строительство газовой котельной мощностью 600 кВт. в п.Мга</t>
  </si>
  <si>
    <t>09 0 02 80730</t>
  </si>
  <si>
    <t>ИТОГО ПО КОММУНАЛЬНОМУ ХОЗЯЙСТВУ</t>
  </si>
  <si>
    <t>КОММУНАЛЬНОЕ ХОЗЯЙСТВО</t>
  </si>
  <si>
    <t>98 9 09 06810</t>
  </si>
  <si>
    <t>634</t>
  </si>
  <si>
    <t>242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</si>
  <si>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</si>
  <si>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2.1.3-1</t>
  </si>
  <si>
    <t>243</t>
  </si>
  <si>
    <t>КУЛЬТУРА</t>
  </si>
  <si>
    <t>0801</t>
  </si>
  <si>
    <t>10 1 01 70350</t>
  </si>
  <si>
    <t>10 1 01 S0350</t>
  </si>
  <si>
    <t>исп.56-963 Ладышева Н.В.</t>
  </si>
  <si>
    <t>Ремонт квартиры по адресу  п.Старая Малукса, ул.Новоселов д.33, кв.106. Ремонт комнаты г.п.Мга, ул Спортивная д.13 кв.30</t>
  </si>
  <si>
    <t>Капитальный ремонт зрительного зала, в том числе замена оборудования и зрительскиз кресел МКУК "КДЦ Мга", расположенного по адресу: п.Мга, ул.Спортивная д.4</t>
  </si>
  <si>
    <t>АДРЕСНАЯ ПРОГРАММА
капитального строительства и  капитального ремонта  объектов 
МО Мгинское  городское поселение на 2017 год, финансируемая из средств местного бюджета</t>
  </si>
  <si>
    <t>Глава администрации                                                           С.К.Соколовский</t>
  </si>
  <si>
    <t>4V 0 01 S0660</t>
  </si>
  <si>
    <t>4V 0 01 70660</t>
  </si>
  <si>
    <t>Срок выполнения работ 3-4 квартал</t>
  </si>
  <si>
    <t>План 2 кв. 2017 г.</t>
  </si>
  <si>
    <t>Факт 2 кв. 2017 г.</t>
  </si>
  <si>
    <t>Ведутся переговоры по заключению соглашения с комитетом</t>
  </si>
  <si>
    <t>Ведутся работы по оформлению документации</t>
  </si>
  <si>
    <t>Срок выполнения работ 1 августа 2017</t>
  </si>
  <si>
    <t>Осушение канав по адресу: г.п.Мга  ул.Челюскинцев, ул.Сосновая, от ул.Связи до д.№13 по ул.Спортивная</t>
  </si>
  <si>
    <t>Распределительный газопровод по ул.Пушкинская, ул.Тосненская в г.п. Мга Кировского района в том числе: Изготовление технического паспорта и технического плана</t>
  </si>
  <si>
    <t>98 9 09 72120</t>
  </si>
  <si>
    <t>98 9 09 S2120</t>
  </si>
  <si>
    <t xml:space="preserve">Контракт заключен, работы будут проводиться в 3 кв. </t>
  </si>
  <si>
    <t>Капитальный ремонт котла ДКВР- 2,5/13  в пос. Старая Малукса  Кировского муниципального района Ленинградской области</t>
  </si>
  <si>
    <t>2.1.3-2</t>
  </si>
  <si>
    <t>Замена участка магистральной тепловой сети от ТК-5 до ТК-10 (котельная по ул. Маяковского, 4а), г.п.Мга; Ремонт участка ТС и ГВС от ТК-5 до жилого дома № 48 по шоссе Революции, г.п.Мга</t>
  </si>
  <si>
    <t>7Р 1 01 S0160</t>
  </si>
  <si>
    <t>Контракт заключен, работы будут проводиться до 30.07.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</si>
</sst>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i/>
      <sz val="8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 wrapText="1"/>
    </xf>
    <xf numFmtId="166" fontId="10" fillId="34" borderId="14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5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166" fontId="10" fillId="34" borderId="17" xfId="0" applyNumberFormat="1" applyFont="1" applyFill="1" applyBorder="1" applyAlignment="1">
      <alignment horizontal="center" wrapText="1"/>
    </xf>
    <xf numFmtId="166" fontId="10" fillId="34" borderId="18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right" vertical="top" wrapText="1"/>
    </xf>
    <xf numFmtId="49" fontId="4" fillId="34" borderId="18" xfId="0" applyNumberFormat="1" applyFont="1" applyFill="1" applyBorder="1" applyAlignment="1">
      <alignment horizontal="center"/>
    </xf>
    <xf numFmtId="49" fontId="10" fillId="34" borderId="19" xfId="0" applyNumberFormat="1" applyFont="1" applyFill="1" applyBorder="1" applyAlignment="1">
      <alignment horizontal="left" wrapText="1"/>
    </xf>
    <xf numFmtId="166" fontId="10" fillId="34" borderId="20" xfId="0" applyNumberFormat="1" applyFont="1" applyFill="1" applyBorder="1" applyAlignment="1">
      <alignment horizontal="center" wrapText="1"/>
    </xf>
    <xf numFmtId="166" fontId="10" fillId="34" borderId="21" xfId="0" applyNumberFormat="1" applyFont="1" applyFill="1" applyBorder="1" applyAlignment="1">
      <alignment horizontal="center" wrapText="1"/>
    </xf>
    <xf numFmtId="166" fontId="10" fillId="34" borderId="19" xfId="0" applyNumberFormat="1" applyFont="1" applyFill="1" applyBorder="1" applyAlignment="1">
      <alignment horizontal="center" wrapText="1"/>
    </xf>
    <xf numFmtId="166" fontId="10" fillId="34" borderId="11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49" fontId="9" fillId="34" borderId="24" xfId="0" applyNumberFormat="1" applyFont="1" applyFill="1" applyBorder="1" applyAlignment="1">
      <alignment horizontal="left" wrapText="1"/>
    </xf>
    <xf numFmtId="49" fontId="3" fillId="34" borderId="24" xfId="0" applyNumberFormat="1" applyFont="1" applyFill="1" applyBorder="1" applyAlignment="1">
      <alignment horizontal="center" wrapText="1"/>
    </xf>
    <xf numFmtId="49" fontId="17" fillId="34" borderId="24" xfId="0" applyNumberFormat="1" applyFont="1" applyFill="1" applyBorder="1" applyAlignment="1">
      <alignment horizontal="center" wrapText="1"/>
    </xf>
    <xf numFmtId="49" fontId="3" fillId="34" borderId="25" xfId="0" applyNumberFormat="1" applyFont="1" applyFill="1" applyBorder="1" applyAlignment="1">
      <alignment horizontal="center"/>
    </xf>
    <xf numFmtId="167" fontId="17" fillId="34" borderId="10" xfId="0" applyNumberFormat="1" applyFont="1" applyFill="1" applyBorder="1" applyAlignment="1">
      <alignment horizontal="center" wrapText="1"/>
    </xf>
    <xf numFmtId="166" fontId="17" fillId="34" borderId="10" xfId="0" applyNumberFormat="1" applyFont="1" applyFill="1" applyBorder="1" applyAlignment="1">
      <alignment horizontal="center" wrapText="1"/>
    </xf>
    <xf numFmtId="166" fontId="17" fillId="34" borderId="23" xfId="0" applyNumberFormat="1" applyFont="1" applyFill="1" applyBorder="1" applyAlignment="1">
      <alignment horizontal="center" wrapText="1"/>
    </xf>
    <xf numFmtId="166" fontId="17" fillId="34" borderId="0" xfId="0" applyNumberFormat="1" applyFont="1" applyFill="1" applyBorder="1" applyAlignment="1">
      <alignment horizontal="center" wrapText="1"/>
    </xf>
    <xf numFmtId="166" fontId="3" fillId="34" borderId="23" xfId="0" applyNumberFormat="1" applyFont="1" applyFill="1" applyBorder="1" applyAlignment="1">
      <alignment horizontal="center"/>
    </xf>
    <xf numFmtId="0" fontId="12" fillId="34" borderId="23" xfId="0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 wrapText="1"/>
    </xf>
    <xf numFmtId="49" fontId="17" fillId="34" borderId="14" xfId="0" applyNumberFormat="1" applyFont="1" applyFill="1" applyBorder="1" applyAlignment="1">
      <alignment horizontal="center" wrapText="1"/>
    </xf>
    <xf numFmtId="49" fontId="17" fillId="34" borderId="26" xfId="0" applyNumberFormat="1" applyFont="1" applyFill="1" applyBorder="1" applyAlignment="1">
      <alignment horizontal="center" wrapText="1"/>
    </xf>
    <xf numFmtId="49" fontId="3" fillId="34" borderId="27" xfId="0" applyNumberFormat="1" applyFont="1" applyFill="1" applyBorder="1" applyAlignment="1">
      <alignment horizontal="center" wrapText="1"/>
    </xf>
    <xf numFmtId="49" fontId="3" fillId="34" borderId="26" xfId="0" applyNumberFormat="1" applyFont="1" applyFill="1" applyBorder="1" applyAlignment="1">
      <alignment horizontal="center" wrapText="1"/>
    </xf>
    <xf numFmtId="166" fontId="3" fillId="34" borderId="26" xfId="0" applyNumberFormat="1" applyFont="1" applyFill="1" applyBorder="1" applyAlignment="1">
      <alignment horizontal="center" wrapText="1"/>
    </xf>
    <xf numFmtId="166" fontId="17" fillId="34" borderId="28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/>
    </xf>
    <xf numFmtId="166" fontId="17" fillId="34" borderId="29" xfId="0" applyNumberFormat="1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left" wrapText="1"/>
    </xf>
    <xf numFmtId="49" fontId="17" fillId="34" borderId="23" xfId="0" applyNumberFormat="1" applyFont="1" applyFill="1" applyBorder="1" applyAlignment="1">
      <alignment horizontal="left" wrapText="1"/>
    </xf>
    <xf numFmtId="49" fontId="17" fillId="34" borderId="30" xfId="0" applyNumberFormat="1" applyFont="1" applyFill="1" applyBorder="1" applyAlignment="1">
      <alignment horizontal="left" wrapText="1"/>
    </xf>
    <xf numFmtId="49" fontId="3" fillId="34" borderId="30" xfId="0" applyNumberFormat="1" applyFont="1" applyFill="1" applyBorder="1" applyAlignment="1">
      <alignment horizontal="center" wrapText="1"/>
    </xf>
    <xf numFmtId="166" fontId="3" fillId="34" borderId="30" xfId="0" applyNumberFormat="1" applyFont="1" applyFill="1" applyBorder="1" applyAlignment="1">
      <alignment horizontal="center" wrapText="1"/>
    </xf>
    <xf numFmtId="166" fontId="17" fillId="34" borderId="31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/>
    </xf>
    <xf numFmtId="166" fontId="4" fillId="34" borderId="18" xfId="0" applyNumberFormat="1" applyFont="1" applyFill="1" applyBorder="1" applyAlignment="1">
      <alignment horizontal="center" vertical="center" wrapText="1"/>
    </xf>
    <xf numFmtId="167" fontId="17" fillId="34" borderId="23" xfId="0" applyNumberFormat="1" applyFont="1" applyFill="1" applyBorder="1" applyAlignment="1">
      <alignment horizontal="center" wrapText="1"/>
    </xf>
    <xf numFmtId="166" fontId="17" fillId="34" borderId="33" xfId="0" applyNumberFormat="1" applyFont="1" applyFill="1" applyBorder="1" applyAlignment="1">
      <alignment horizontal="center" wrapText="1"/>
    </xf>
    <xf numFmtId="167" fontId="10" fillId="34" borderId="34" xfId="0" applyNumberFormat="1" applyFont="1" applyFill="1" applyBorder="1" applyAlignment="1">
      <alignment horizontal="center" wrapText="1"/>
    </xf>
    <xf numFmtId="166" fontId="10" fillId="34" borderId="35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/>
    </xf>
    <xf numFmtId="49" fontId="9" fillId="34" borderId="23" xfId="0" applyNumberFormat="1" applyFont="1" applyFill="1" applyBorder="1" applyAlignment="1">
      <alignment horizontal="left" wrapText="1"/>
    </xf>
    <xf numFmtId="49" fontId="3" fillId="34" borderId="23" xfId="0" applyNumberFormat="1" applyFont="1" applyFill="1" applyBorder="1" applyAlignment="1">
      <alignment horizontal="center" wrapText="1"/>
    </xf>
    <xf numFmtId="49" fontId="3" fillId="34" borderId="23" xfId="0" applyNumberFormat="1" applyFont="1" applyFill="1" applyBorder="1" applyAlignment="1">
      <alignment horizontal="center" wrapText="1"/>
    </xf>
    <xf numFmtId="167" fontId="17" fillId="34" borderId="36" xfId="0" applyNumberFormat="1" applyFont="1" applyFill="1" applyBorder="1" applyAlignment="1">
      <alignment horizontal="center" wrapText="1"/>
    </xf>
    <xf numFmtId="166" fontId="17" fillId="34" borderId="36" xfId="0" applyNumberFormat="1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49" fontId="3" fillId="34" borderId="37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 vertical="center" wrapText="1"/>
    </xf>
    <xf numFmtId="49" fontId="4" fillId="34" borderId="34" xfId="0" applyNumberFormat="1" applyFont="1" applyFill="1" applyBorder="1" applyAlignment="1">
      <alignment horizontal="center"/>
    </xf>
    <xf numFmtId="49" fontId="15" fillId="34" borderId="37" xfId="0" applyNumberFormat="1" applyFont="1" applyFill="1" applyBorder="1" applyAlignment="1">
      <alignment horizontal="center" vertical="center" wrapText="1"/>
    </xf>
    <xf numFmtId="49" fontId="4" fillId="34" borderId="38" xfId="0" applyNumberFormat="1" applyFont="1" applyFill="1" applyBorder="1" applyAlignment="1">
      <alignment horizontal="center"/>
    </xf>
    <xf numFmtId="49" fontId="4" fillId="34" borderId="39" xfId="0" applyNumberFormat="1" applyFont="1" applyFill="1" applyBorder="1" applyAlignment="1">
      <alignment horizontal="center"/>
    </xf>
    <xf numFmtId="166" fontId="10" fillId="34" borderId="40" xfId="0" applyNumberFormat="1" applyFont="1" applyFill="1" applyBorder="1" applyAlignment="1">
      <alignment horizontal="center" wrapText="1"/>
    </xf>
    <xf numFmtId="166" fontId="10" fillId="34" borderId="41" xfId="0" applyNumberFormat="1" applyFont="1" applyFill="1" applyBorder="1" applyAlignment="1">
      <alignment horizontal="center" wrapText="1"/>
    </xf>
    <xf numFmtId="49" fontId="15" fillId="34" borderId="42" xfId="0" applyNumberFormat="1" applyFont="1" applyFill="1" applyBorder="1" applyAlignment="1">
      <alignment horizontal="center" vertical="center" wrapText="1"/>
    </xf>
    <xf numFmtId="166" fontId="10" fillId="34" borderId="43" xfId="0" applyNumberFormat="1" applyFont="1" applyFill="1" applyBorder="1" applyAlignment="1">
      <alignment horizontal="center" wrapText="1"/>
    </xf>
    <xf numFmtId="166" fontId="10" fillId="34" borderId="44" xfId="0" applyNumberFormat="1" applyFont="1" applyFill="1" applyBorder="1" applyAlignment="1">
      <alignment horizontal="center" wrapText="1"/>
    </xf>
    <xf numFmtId="166" fontId="10" fillId="34" borderId="23" xfId="0" applyNumberFormat="1" applyFont="1" applyFill="1" applyBorder="1" applyAlignment="1">
      <alignment horizontal="center" wrapText="1"/>
    </xf>
    <xf numFmtId="166" fontId="19" fillId="34" borderId="10" xfId="0" applyNumberFormat="1" applyFont="1" applyFill="1" applyBorder="1" applyAlignment="1">
      <alignment horizontal="center" wrapText="1"/>
    </xf>
    <xf numFmtId="166" fontId="10" fillId="34" borderId="45" xfId="0" applyNumberFormat="1" applyFont="1" applyFill="1" applyBorder="1" applyAlignment="1">
      <alignment horizontal="center" wrapText="1"/>
    </xf>
    <xf numFmtId="166" fontId="19" fillId="34" borderId="23" xfId="0" applyNumberFormat="1" applyFont="1" applyFill="1" applyBorder="1" applyAlignment="1">
      <alignment horizontal="center" wrapText="1"/>
    </xf>
    <xf numFmtId="0" fontId="8" fillId="34" borderId="32" xfId="0" applyFont="1" applyFill="1" applyBorder="1" applyAlignment="1">
      <alignment wrapText="1"/>
    </xf>
    <xf numFmtId="0" fontId="7" fillId="34" borderId="32" xfId="0" applyFont="1" applyFill="1" applyBorder="1" applyAlignment="1">
      <alignment wrapText="1"/>
    </xf>
    <xf numFmtId="0" fontId="12" fillId="34" borderId="32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166" fontId="3" fillId="34" borderId="46" xfId="0" applyNumberFormat="1" applyFont="1" applyFill="1" applyBorder="1" applyAlignment="1">
      <alignment horizontal="center"/>
    </xf>
    <xf numFmtId="166" fontId="3" fillId="34" borderId="47" xfId="0" applyNumberFormat="1" applyFont="1" applyFill="1" applyBorder="1" applyAlignment="1">
      <alignment horizontal="center"/>
    </xf>
    <xf numFmtId="0" fontId="12" fillId="34" borderId="46" xfId="0" applyFont="1" applyFill="1" applyBorder="1" applyAlignment="1">
      <alignment/>
    </xf>
    <xf numFmtId="49" fontId="3" fillId="34" borderId="16" xfId="0" applyNumberFormat="1" applyFont="1" applyFill="1" applyBorder="1" applyAlignment="1">
      <alignment horizontal="center"/>
    </xf>
    <xf numFmtId="0" fontId="12" fillId="34" borderId="48" xfId="0" applyFont="1" applyFill="1" applyBorder="1" applyAlignment="1">
      <alignment/>
    </xf>
    <xf numFmtId="166" fontId="19" fillId="34" borderId="46" xfId="0" applyNumberFormat="1" applyFont="1" applyFill="1" applyBorder="1" applyAlignment="1">
      <alignment horizontal="center" wrapText="1"/>
    </xf>
    <xf numFmtId="166" fontId="19" fillId="34" borderId="47" xfId="0" applyNumberFormat="1" applyFont="1" applyFill="1" applyBorder="1" applyAlignment="1">
      <alignment horizontal="center" wrapText="1"/>
    </xf>
    <xf numFmtId="166" fontId="10" fillId="34" borderId="49" xfId="0" applyNumberFormat="1" applyFont="1" applyFill="1" applyBorder="1" applyAlignment="1">
      <alignment horizontal="center" wrapText="1"/>
    </xf>
    <xf numFmtId="166" fontId="4" fillId="34" borderId="18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 vertical="top" wrapText="1"/>
    </xf>
    <xf numFmtId="166" fontId="3" fillId="34" borderId="23" xfId="0" applyNumberFormat="1" applyFont="1" applyFill="1" applyBorder="1" applyAlignment="1">
      <alignment horizontal="center" wrapText="1"/>
    </xf>
    <xf numFmtId="166" fontId="17" fillId="34" borderId="32" xfId="0" applyNumberFormat="1" applyFont="1" applyFill="1" applyBorder="1" applyAlignment="1">
      <alignment horizontal="center" wrapText="1"/>
    </xf>
    <xf numFmtId="167" fontId="17" fillId="34" borderId="24" xfId="0" applyNumberFormat="1" applyFont="1" applyFill="1" applyBorder="1" applyAlignment="1">
      <alignment horizontal="center" wrapText="1"/>
    </xf>
    <xf numFmtId="166" fontId="17" fillId="34" borderId="24" xfId="0" applyNumberFormat="1" applyFont="1" applyFill="1" applyBorder="1" applyAlignment="1">
      <alignment horizontal="center" wrapText="1"/>
    </xf>
    <xf numFmtId="0" fontId="23" fillId="34" borderId="32" xfId="0" applyFont="1" applyFill="1" applyBorder="1" applyAlignment="1">
      <alignment/>
    </xf>
    <xf numFmtId="0" fontId="3" fillId="34" borderId="50" xfId="0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 vertical="top"/>
    </xf>
    <xf numFmtId="166" fontId="3" fillId="34" borderId="51" xfId="0" applyNumberFormat="1" applyFont="1" applyFill="1" applyBorder="1" applyAlignment="1">
      <alignment horizontal="center" wrapText="1"/>
    </xf>
    <xf numFmtId="166" fontId="3" fillId="34" borderId="52" xfId="0" applyNumberFormat="1" applyFont="1" applyFill="1" applyBorder="1" applyAlignment="1">
      <alignment horizontal="center" wrapText="1"/>
    </xf>
    <xf numFmtId="166" fontId="3" fillId="34" borderId="53" xfId="0" applyNumberFormat="1" applyFont="1" applyFill="1" applyBorder="1" applyAlignment="1">
      <alignment horizontal="center" wrapText="1"/>
    </xf>
    <xf numFmtId="166" fontId="17" fillId="34" borderId="54" xfId="0" applyNumberFormat="1" applyFont="1" applyFill="1" applyBorder="1" applyAlignment="1">
      <alignment horizontal="center" wrapText="1"/>
    </xf>
    <xf numFmtId="0" fontId="8" fillId="34" borderId="55" xfId="0" applyFont="1" applyFill="1" applyBorder="1" applyAlignment="1">
      <alignment wrapText="1"/>
    </xf>
    <xf numFmtId="49" fontId="3" fillId="34" borderId="24" xfId="0" applyNumberFormat="1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 wrapText="1"/>
    </xf>
    <xf numFmtId="49" fontId="17" fillId="34" borderId="36" xfId="0" applyNumberFormat="1" applyFont="1" applyFill="1" applyBorder="1" applyAlignment="1">
      <alignment horizontal="center" wrapText="1"/>
    </xf>
    <xf numFmtId="49" fontId="5" fillId="34" borderId="38" xfId="0" applyNumberFormat="1" applyFont="1" applyFill="1" applyBorder="1" applyAlignment="1">
      <alignment horizontal="center"/>
    </xf>
    <xf numFmtId="166" fontId="3" fillId="34" borderId="24" xfId="0" applyNumberFormat="1" applyFont="1" applyFill="1" applyBorder="1" applyAlignment="1">
      <alignment horizontal="center"/>
    </xf>
    <xf numFmtId="167" fontId="10" fillId="34" borderId="40" xfId="0" applyNumberFormat="1" applyFont="1" applyFill="1" applyBorder="1" applyAlignment="1">
      <alignment horizontal="center" wrapText="1"/>
    </xf>
    <xf numFmtId="166" fontId="10" fillId="34" borderId="56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0" fontId="17" fillId="34" borderId="2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1" fillId="34" borderId="23" xfId="0" applyNumberFormat="1" applyFont="1" applyFill="1" applyBorder="1" applyAlignment="1">
      <alignment horizontal="left" wrapText="1"/>
    </xf>
    <xf numFmtId="0" fontId="22" fillId="34" borderId="14" xfId="0" applyFont="1" applyFill="1" applyBorder="1" applyAlignment="1">
      <alignment horizontal="left" wrapText="1"/>
    </xf>
    <xf numFmtId="0" fontId="21" fillId="34" borderId="25" xfId="0" applyNumberFormat="1" applyFont="1" applyFill="1" applyBorder="1" applyAlignment="1">
      <alignment horizontal="left" wrapText="1"/>
    </xf>
    <xf numFmtId="0" fontId="22" fillId="34" borderId="37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49" fontId="3" fillId="34" borderId="25" xfId="0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49" fontId="9" fillId="34" borderId="23" xfId="0" applyNumberFormat="1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8" fillId="34" borderId="25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4" fontId="3" fillId="34" borderId="57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4" fillId="34" borderId="5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0" fillId="34" borderId="59" xfId="0" applyFill="1" applyBorder="1" applyAlignment="1">
      <alignment wrapText="1"/>
    </xf>
    <xf numFmtId="49" fontId="13" fillId="34" borderId="53" xfId="0" applyNumberFormat="1" applyFont="1" applyFill="1" applyBorder="1" applyAlignment="1">
      <alignment horizontal="center" wrapText="1"/>
    </xf>
    <xf numFmtId="49" fontId="13" fillId="34" borderId="29" xfId="0" applyNumberFormat="1" applyFont="1" applyFill="1" applyBorder="1" applyAlignment="1">
      <alignment horizontal="center" wrapText="1"/>
    </xf>
    <xf numFmtId="0" fontId="0" fillId="34" borderId="29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60" xfId="0" applyFill="1" applyBorder="1" applyAlignment="1">
      <alignment/>
    </xf>
    <xf numFmtId="49" fontId="4" fillId="34" borderId="61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0" fontId="0" fillId="34" borderId="62" xfId="0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46" xfId="0" applyFill="1" applyBorder="1" applyAlignment="1">
      <alignment/>
    </xf>
    <xf numFmtId="49" fontId="10" fillId="34" borderId="10" xfId="0" applyNumberFormat="1" applyFont="1" applyFill="1" applyBorder="1" applyAlignment="1">
      <alignment horizontal="left" wrapText="1"/>
    </xf>
    <xf numFmtId="49" fontId="11" fillId="34" borderId="10" xfId="0" applyNumberFormat="1" applyFont="1" applyFill="1" applyBorder="1" applyAlignment="1">
      <alignment horizontal="left" wrapText="1"/>
    </xf>
    <xf numFmtId="0" fontId="17" fillId="34" borderId="23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3" fillId="34" borderId="63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" fontId="3" fillId="34" borderId="64" xfId="0" applyNumberFormat="1" applyFont="1" applyFill="1" applyBorder="1" applyAlignment="1">
      <alignment horizontal="center" vertical="center" wrapText="1"/>
    </xf>
    <xf numFmtId="4" fontId="3" fillId="34" borderId="65" xfId="0" applyNumberFormat="1" applyFont="1" applyFill="1" applyBorder="1" applyAlignment="1">
      <alignment horizontal="center" vertical="center" wrapText="1"/>
    </xf>
    <xf numFmtId="4" fontId="3" fillId="34" borderId="66" xfId="0" applyNumberFormat="1" applyFont="1" applyFill="1" applyBorder="1" applyAlignment="1">
      <alignment horizontal="center" vertical="center" wrapText="1"/>
    </xf>
    <xf numFmtId="0" fontId="0" fillId="34" borderId="67" xfId="0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left" wrapText="1"/>
    </xf>
    <xf numFmtId="49" fontId="6" fillId="34" borderId="40" xfId="0" applyNumberFormat="1" applyFont="1" applyFill="1" applyBorder="1" applyAlignment="1">
      <alignment horizontal="left" wrapText="1"/>
    </xf>
    <xf numFmtId="49" fontId="18" fillId="34" borderId="66" xfId="0" applyNumberFormat="1" applyFont="1" applyFill="1" applyBorder="1" applyAlignment="1">
      <alignment horizontal="center" wrapText="1"/>
    </xf>
    <xf numFmtId="0" fontId="0" fillId="34" borderId="66" xfId="0" applyFill="1" applyBorder="1" applyAlignment="1">
      <alignment/>
    </xf>
    <xf numFmtId="0" fontId="0" fillId="34" borderId="68" xfId="0" applyFill="1" applyBorder="1" applyAlignment="1">
      <alignment/>
    </xf>
    <xf numFmtId="0" fontId="3" fillId="34" borderId="57" xfId="0" applyNumberFormat="1" applyFont="1" applyFill="1" applyBorder="1" applyAlignment="1">
      <alignment horizontal="center" vertical="center" wrapText="1"/>
    </xf>
    <xf numFmtId="0" fontId="3" fillId="34" borderId="57" xfId="0" applyNumberFormat="1" applyFont="1" applyFill="1" applyBorder="1" applyAlignment="1">
      <alignment/>
    </xf>
    <xf numFmtId="49" fontId="11" fillId="34" borderId="45" xfId="0" applyNumberFormat="1" applyFont="1" applyFill="1" applyBorder="1" applyAlignment="1">
      <alignment horizontal="left" wrapText="1"/>
    </xf>
    <xf numFmtId="49" fontId="11" fillId="34" borderId="41" xfId="0" applyNumberFormat="1" applyFont="1" applyFill="1" applyBorder="1" applyAlignment="1">
      <alignment horizontal="left" wrapText="1"/>
    </xf>
    <xf numFmtId="49" fontId="11" fillId="34" borderId="69" xfId="0" applyNumberFormat="1" applyFont="1" applyFill="1" applyBorder="1" applyAlignment="1">
      <alignment horizontal="left" wrapText="1"/>
    </xf>
    <xf numFmtId="49" fontId="10" fillId="34" borderId="70" xfId="0" applyNumberFormat="1" applyFont="1" applyFill="1" applyBorder="1" applyAlignment="1">
      <alignment horizontal="left" wrapText="1"/>
    </xf>
    <xf numFmtId="49" fontId="10" fillId="34" borderId="41" xfId="0" applyNumberFormat="1" applyFont="1" applyFill="1" applyBorder="1" applyAlignment="1">
      <alignment horizontal="left" wrapText="1"/>
    </xf>
    <xf numFmtId="49" fontId="10" fillId="34" borderId="69" xfId="0" applyNumberFormat="1" applyFont="1" applyFill="1" applyBorder="1" applyAlignment="1">
      <alignment horizontal="left" wrapText="1"/>
    </xf>
    <xf numFmtId="0" fontId="3" fillId="34" borderId="32" xfId="0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left" wrapText="1"/>
    </xf>
    <xf numFmtId="4" fontId="3" fillId="34" borderId="71" xfId="0" applyNumberFormat="1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49" fontId="16" fillId="34" borderId="0" xfId="0" applyNumberFormat="1" applyFont="1" applyFill="1" applyAlignment="1">
      <alignment horizontal="center" vertical="top" wrapText="1"/>
    </xf>
    <xf numFmtId="49" fontId="16" fillId="34" borderId="0" xfId="0" applyNumberFormat="1" applyFont="1" applyFill="1" applyAlignment="1">
      <alignment horizontal="center" vertical="top"/>
    </xf>
    <xf numFmtId="49" fontId="20" fillId="33" borderId="0" xfId="0" applyNumberFormat="1" applyFont="1" applyFill="1" applyAlignment="1">
      <alignment horizontal="center"/>
    </xf>
    <xf numFmtId="49" fontId="14" fillId="34" borderId="72" xfId="0" applyNumberFormat="1" applyFont="1" applyFill="1" applyBorder="1" applyAlignment="1">
      <alignment horizontal="center" wrapText="1"/>
    </xf>
    <xf numFmtId="49" fontId="14" fillId="34" borderId="29" xfId="0" applyNumberFormat="1" applyFont="1" applyFill="1" applyBorder="1" applyAlignment="1">
      <alignment horizontal="center" wrapText="1"/>
    </xf>
    <xf numFmtId="0" fontId="0" fillId="34" borderId="29" xfId="0" applyFill="1" applyBorder="1" applyAlignment="1">
      <alignment wrapText="1"/>
    </xf>
    <xf numFmtId="0" fontId="0" fillId="34" borderId="60" xfId="0" applyFill="1" applyBorder="1" applyAlignment="1">
      <alignment wrapText="1"/>
    </xf>
    <xf numFmtId="49" fontId="11" fillId="34" borderId="70" xfId="0" applyNumberFormat="1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left" wrapText="1"/>
    </xf>
    <xf numFmtId="49" fontId="11" fillId="34" borderId="39" xfId="0" applyNumberFormat="1" applyFont="1" applyFill="1" applyBorder="1" applyAlignment="1">
      <alignment horizontal="left" wrapText="1"/>
    </xf>
    <xf numFmtId="49" fontId="3" fillId="34" borderId="73" xfId="0" applyNumberFormat="1" applyFont="1" applyFill="1" applyBorder="1" applyAlignment="1">
      <alignment horizontal="center" vertical="center" wrapText="1"/>
    </xf>
    <xf numFmtId="49" fontId="3" fillId="34" borderId="74" xfId="0" applyNumberFormat="1" applyFont="1" applyFill="1" applyBorder="1" applyAlignment="1">
      <alignment horizontal="center" vertical="center" wrapText="1"/>
    </xf>
    <xf numFmtId="49" fontId="14" fillId="34" borderId="58" xfId="0" applyNumberFormat="1" applyFont="1" applyFill="1" applyBorder="1" applyAlignment="1">
      <alignment horizontal="center" vertical="top" wrapText="1"/>
    </xf>
    <xf numFmtId="49" fontId="14" fillId="34" borderId="17" xfId="0" applyNumberFormat="1" applyFont="1" applyFill="1" applyBorder="1" applyAlignment="1">
      <alignment horizontal="center" vertical="top" wrapText="1"/>
    </xf>
    <xf numFmtId="49" fontId="14" fillId="34" borderId="55" xfId="0" applyNumberFormat="1" applyFont="1" applyFill="1" applyBorder="1" applyAlignment="1">
      <alignment horizontal="center" vertical="top" wrapText="1"/>
    </xf>
    <xf numFmtId="166" fontId="3" fillId="35" borderId="26" xfId="0" applyNumberFormat="1" applyFont="1" applyFill="1" applyBorder="1" applyAlignment="1">
      <alignment horizontal="center" wrapText="1"/>
    </xf>
    <xf numFmtId="166" fontId="3" fillId="35" borderId="30" xfId="0" applyNumberFormat="1" applyFont="1" applyFill="1" applyBorder="1" applyAlignment="1">
      <alignment horizontal="center" wrapText="1"/>
    </xf>
    <xf numFmtId="166" fontId="3" fillId="34" borderId="7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SheetLayoutView="100" zoomScalePageLayoutView="0" workbookViewId="0" topLeftCell="A4">
      <selection activeCell="V16" sqref="V16"/>
    </sheetView>
  </sheetViews>
  <sheetFormatPr defaultColWidth="9.00390625" defaultRowHeight="12.75"/>
  <cols>
    <col min="1" max="1" width="5.875" style="4" customWidth="1"/>
    <col min="2" max="2" width="56.75390625" style="5" customWidth="1"/>
    <col min="3" max="3" width="6.875" style="6" customWidth="1"/>
    <col min="4" max="4" width="11.25390625" style="6" customWidth="1"/>
    <col min="5" max="5" width="8.00390625" style="6" customWidth="1"/>
    <col min="6" max="6" width="8.75390625" style="6" customWidth="1"/>
    <col min="7" max="7" width="9.25390625" style="6" customWidth="1"/>
    <col min="8" max="8" width="9.875" style="6" customWidth="1"/>
    <col min="9" max="9" width="10.25390625" style="7" customWidth="1"/>
    <col min="10" max="10" width="9.875" style="7" customWidth="1"/>
    <col min="11" max="11" width="8.375" style="7" customWidth="1"/>
    <col min="12" max="12" width="10.00390625" style="7" customWidth="1"/>
    <col min="13" max="14" width="9.125" style="1" customWidth="1"/>
    <col min="15" max="15" width="10.125" style="1" customWidth="1"/>
    <col min="16" max="16" width="9.875" style="1" customWidth="1"/>
    <col min="17" max="17" width="16.625" style="1" customWidth="1"/>
    <col min="18" max="16384" width="9.125" style="1" customWidth="1"/>
  </cols>
  <sheetData>
    <row r="1" spans="1:17" ht="3" customHeight="1">
      <c r="A1" s="187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8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4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2.7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ht="6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ht="12" customHeight="1" thickBot="1">
      <c r="A6" s="17"/>
      <c r="B6" s="18"/>
      <c r="C6" s="19"/>
      <c r="D6" s="19"/>
      <c r="E6" s="19"/>
      <c r="F6" s="19"/>
      <c r="G6" s="19"/>
      <c r="H6" s="19"/>
      <c r="J6" s="22"/>
      <c r="K6" s="22"/>
      <c r="L6" s="22"/>
      <c r="M6" s="22"/>
      <c r="N6" s="16"/>
      <c r="O6" s="107" t="s">
        <v>0</v>
      </c>
      <c r="P6" s="16"/>
      <c r="Q6" s="16"/>
    </row>
    <row r="7" spans="1:17" ht="21.75" customHeight="1" thickBot="1">
      <c r="A7" s="198" t="s">
        <v>1</v>
      </c>
      <c r="B7" s="163" t="s">
        <v>30</v>
      </c>
      <c r="C7" s="163" t="s">
        <v>2</v>
      </c>
      <c r="D7" s="163" t="s">
        <v>3</v>
      </c>
      <c r="E7" s="163" t="s">
        <v>4</v>
      </c>
      <c r="F7" s="163" t="s">
        <v>19</v>
      </c>
      <c r="G7" s="165" t="s">
        <v>48</v>
      </c>
      <c r="H7" s="166"/>
      <c r="I7" s="167" t="s">
        <v>28</v>
      </c>
      <c r="J7" s="174" t="s">
        <v>74</v>
      </c>
      <c r="K7" s="175"/>
      <c r="L7" s="141" t="s">
        <v>28</v>
      </c>
      <c r="M7" s="174" t="s">
        <v>75</v>
      </c>
      <c r="N7" s="175"/>
      <c r="O7" s="141" t="s">
        <v>28</v>
      </c>
      <c r="P7" s="184" t="s">
        <v>41</v>
      </c>
      <c r="Q7" s="182" t="s">
        <v>40</v>
      </c>
    </row>
    <row r="8" spans="1:17" ht="20.25" customHeight="1" thickBot="1" thickTop="1">
      <c r="A8" s="199"/>
      <c r="B8" s="164"/>
      <c r="C8" s="164"/>
      <c r="D8" s="164"/>
      <c r="E8" s="164"/>
      <c r="F8" s="164"/>
      <c r="G8" s="30" t="s">
        <v>23</v>
      </c>
      <c r="H8" s="14" t="s">
        <v>5</v>
      </c>
      <c r="I8" s="168"/>
      <c r="J8" s="8" t="s">
        <v>23</v>
      </c>
      <c r="K8" s="29" t="s">
        <v>5</v>
      </c>
      <c r="L8" s="142"/>
      <c r="M8" s="8" t="s">
        <v>23</v>
      </c>
      <c r="N8" s="29" t="s">
        <v>5</v>
      </c>
      <c r="O8" s="142"/>
      <c r="P8" s="185"/>
      <c r="Q8" s="182"/>
    </row>
    <row r="9" spans="1:17" ht="16.5" thickTop="1">
      <c r="A9" s="15" t="s">
        <v>17</v>
      </c>
      <c r="B9" s="143" t="s">
        <v>6</v>
      </c>
      <c r="C9" s="144"/>
      <c r="D9" s="144"/>
      <c r="E9" s="144"/>
      <c r="F9" s="144"/>
      <c r="G9" s="145"/>
      <c r="H9" s="145"/>
      <c r="I9" s="145"/>
      <c r="J9" s="145"/>
      <c r="K9" s="145"/>
      <c r="L9" s="145"/>
      <c r="M9" s="145"/>
      <c r="N9" s="145"/>
      <c r="O9" s="145"/>
      <c r="P9" s="146"/>
      <c r="Q9" s="65"/>
    </row>
    <row r="10" spans="1:17" ht="13.5">
      <c r="A10" s="15" t="s">
        <v>11</v>
      </c>
      <c r="B10" s="147" t="s">
        <v>55</v>
      </c>
      <c r="C10" s="148"/>
      <c r="D10" s="148"/>
      <c r="E10" s="148"/>
      <c r="F10" s="149"/>
      <c r="G10" s="149"/>
      <c r="H10" s="149"/>
      <c r="I10" s="150"/>
      <c r="J10" s="149"/>
      <c r="K10" s="149"/>
      <c r="L10" s="149"/>
      <c r="M10" s="149"/>
      <c r="N10" s="149"/>
      <c r="O10" s="149"/>
      <c r="P10" s="151"/>
      <c r="Q10" s="65"/>
    </row>
    <row r="11" spans="1:17" ht="22.5" customHeight="1">
      <c r="A11" s="128" t="s">
        <v>18</v>
      </c>
      <c r="B11" s="161" t="s">
        <v>39</v>
      </c>
      <c r="C11" s="50" t="s">
        <v>8</v>
      </c>
      <c r="D11" s="127" t="s">
        <v>71</v>
      </c>
      <c r="E11" s="50" t="s">
        <v>31</v>
      </c>
      <c r="F11" s="50" t="s">
        <v>22</v>
      </c>
      <c r="G11" s="51">
        <v>0</v>
      </c>
      <c r="H11" s="115">
        <v>1000</v>
      </c>
      <c r="I11" s="41">
        <f>G11+H11</f>
        <v>1000</v>
      </c>
      <c r="J11" s="109">
        <v>543.6</v>
      </c>
      <c r="K11" s="52">
        <v>0</v>
      </c>
      <c r="L11" s="41">
        <f>J11+K11</f>
        <v>543.6</v>
      </c>
      <c r="M11" s="53">
        <v>0</v>
      </c>
      <c r="N11" s="33">
        <f>N13+N16</f>
        <v>0</v>
      </c>
      <c r="O11" s="53">
        <f>N11+M11</f>
        <v>0</v>
      </c>
      <c r="P11" s="98">
        <f aca="true" t="shared" si="0" ref="P11:P20">L11-O11</f>
        <v>543.6</v>
      </c>
      <c r="Q11" s="130" t="s">
        <v>76</v>
      </c>
    </row>
    <row r="12" spans="1:17" ht="20.25" customHeight="1">
      <c r="A12" s="129"/>
      <c r="B12" s="162"/>
      <c r="C12" s="73" t="s">
        <v>8</v>
      </c>
      <c r="D12" s="127" t="s">
        <v>72</v>
      </c>
      <c r="E12" s="50" t="s">
        <v>31</v>
      </c>
      <c r="F12" s="50" t="s">
        <v>22</v>
      </c>
      <c r="G12" s="108">
        <v>2000</v>
      </c>
      <c r="H12" s="116">
        <v>0</v>
      </c>
      <c r="I12" s="41">
        <f>G12+H12</f>
        <v>2000</v>
      </c>
      <c r="J12" s="109">
        <v>0</v>
      </c>
      <c r="K12" s="52">
        <v>0</v>
      </c>
      <c r="L12" s="41">
        <f>J12+K12</f>
        <v>0</v>
      </c>
      <c r="M12" s="53">
        <v>0</v>
      </c>
      <c r="N12" s="33">
        <f>N14+N17</f>
        <v>0</v>
      </c>
      <c r="O12" s="53">
        <f>N12+M12</f>
        <v>0</v>
      </c>
      <c r="P12" s="98">
        <f t="shared" si="0"/>
        <v>0</v>
      </c>
      <c r="Q12" s="131"/>
    </row>
    <row r="13" spans="1:17" ht="24" customHeight="1">
      <c r="A13" s="77" t="s">
        <v>29</v>
      </c>
      <c r="B13" s="31" t="s">
        <v>49</v>
      </c>
      <c r="C13" s="32" t="s">
        <v>8</v>
      </c>
      <c r="D13" s="32" t="s">
        <v>50</v>
      </c>
      <c r="E13" s="32" t="s">
        <v>31</v>
      </c>
      <c r="F13" s="32" t="s">
        <v>24</v>
      </c>
      <c r="G13" s="33">
        <v>0</v>
      </c>
      <c r="H13" s="117">
        <v>516.8</v>
      </c>
      <c r="I13" s="41">
        <f>SUM(G13:H13)</f>
        <v>516.8</v>
      </c>
      <c r="J13" s="109">
        <v>0</v>
      </c>
      <c r="K13" s="52">
        <v>0</v>
      </c>
      <c r="L13" s="41">
        <f>J13+K13</f>
        <v>0</v>
      </c>
      <c r="M13" s="53">
        <v>0</v>
      </c>
      <c r="N13" s="33">
        <f>N16+N17</f>
        <v>0</v>
      </c>
      <c r="O13" s="54">
        <f>M13+N13</f>
        <v>0</v>
      </c>
      <c r="P13" s="98">
        <f t="shared" si="0"/>
        <v>0</v>
      </c>
      <c r="Q13" s="132" t="s">
        <v>73</v>
      </c>
    </row>
    <row r="14" spans="1:17" ht="24" customHeight="1">
      <c r="A14" s="77"/>
      <c r="B14" s="31" t="s">
        <v>51</v>
      </c>
      <c r="C14" s="32" t="s">
        <v>8</v>
      </c>
      <c r="D14" s="32" t="s">
        <v>50</v>
      </c>
      <c r="E14" s="32" t="s">
        <v>31</v>
      </c>
      <c r="F14" s="32" t="s">
        <v>24</v>
      </c>
      <c r="G14" s="33">
        <v>0</v>
      </c>
      <c r="H14" s="117">
        <v>448.808</v>
      </c>
      <c r="I14" s="41">
        <f>SUM(G14:H14)</f>
        <v>448.808</v>
      </c>
      <c r="J14" s="109">
        <v>0</v>
      </c>
      <c r="K14" s="41">
        <v>0</v>
      </c>
      <c r="L14" s="41">
        <v>0</v>
      </c>
      <c r="M14" s="53">
        <v>0</v>
      </c>
      <c r="N14" s="33">
        <v>0</v>
      </c>
      <c r="O14" s="41">
        <v>0</v>
      </c>
      <c r="P14" s="98">
        <v>0</v>
      </c>
      <c r="Q14" s="133"/>
    </row>
    <row r="15" spans="1:17" ht="27" customHeight="1">
      <c r="A15" s="77"/>
      <c r="B15" s="31" t="s">
        <v>52</v>
      </c>
      <c r="C15" s="32" t="s">
        <v>8</v>
      </c>
      <c r="D15" s="32" t="s">
        <v>50</v>
      </c>
      <c r="E15" s="32" t="s">
        <v>31</v>
      </c>
      <c r="F15" s="32" t="s">
        <v>24</v>
      </c>
      <c r="G15" s="33">
        <v>0</v>
      </c>
      <c r="H15" s="117">
        <v>68</v>
      </c>
      <c r="I15" s="41">
        <f>SUM(G15:H15)</f>
        <v>68</v>
      </c>
      <c r="J15" s="109">
        <v>0</v>
      </c>
      <c r="K15" s="52">
        <v>68</v>
      </c>
      <c r="L15" s="41">
        <f>J15+K15</f>
        <v>68</v>
      </c>
      <c r="M15" s="53">
        <v>0</v>
      </c>
      <c r="N15" s="33">
        <f>N18+N19</f>
        <v>0</v>
      </c>
      <c r="O15" s="54">
        <f>M15+N15</f>
        <v>0</v>
      </c>
      <c r="P15" s="98">
        <f>L15-O15</f>
        <v>68</v>
      </c>
      <c r="Q15" s="134"/>
    </row>
    <row r="16" spans="1:17" ht="38.25" customHeight="1">
      <c r="A16" s="113"/>
      <c r="B16" s="55" t="s">
        <v>80</v>
      </c>
      <c r="C16" s="32" t="s">
        <v>8</v>
      </c>
      <c r="D16" s="32" t="s">
        <v>53</v>
      </c>
      <c r="E16" s="32" t="s">
        <v>31</v>
      </c>
      <c r="F16" s="32" t="s">
        <v>24</v>
      </c>
      <c r="G16" s="33">
        <v>0</v>
      </c>
      <c r="H16" s="117">
        <v>35</v>
      </c>
      <c r="I16" s="41">
        <f>SUM(G16:H16)</f>
        <v>35</v>
      </c>
      <c r="J16" s="109">
        <v>0</v>
      </c>
      <c r="K16" s="33">
        <v>35</v>
      </c>
      <c r="L16" s="54">
        <f>J16+K16</f>
        <v>35</v>
      </c>
      <c r="M16" s="53">
        <f>SUM(M17:M18)</f>
        <v>0</v>
      </c>
      <c r="N16" s="33">
        <f>N17+N18</f>
        <v>0</v>
      </c>
      <c r="O16" s="54">
        <f>M16+N16</f>
        <v>0</v>
      </c>
      <c r="P16" s="98">
        <f t="shared" si="0"/>
        <v>35</v>
      </c>
      <c r="Q16" s="94" t="s">
        <v>77</v>
      </c>
    </row>
    <row r="17" spans="1:17" ht="0.75" customHeight="1" hidden="1" thickBot="1">
      <c r="A17" s="78"/>
      <c r="B17" s="56"/>
      <c r="C17" s="50"/>
      <c r="D17" s="50"/>
      <c r="E17" s="50"/>
      <c r="F17" s="50"/>
      <c r="G17" s="203"/>
      <c r="H17" s="51"/>
      <c r="I17" s="118"/>
      <c r="J17" s="41"/>
      <c r="K17" s="33"/>
      <c r="L17" s="54"/>
      <c r="M17" s="53"/>
      <c r="N17" s="53"/>
      <c r="O17" s="53"/>
      <c r="P17" s="98"/>
      <c r="Q17" s="94"/>
    </row>
    <row r="18" spans="1:17" ht="13.5" hidden="1" thickBot="1">
      <c r="A18" s="79"/>
      <c r="B18" s="57"/>
      <c r="C18" s="58"/>
      <c r="D18" s="58"/>
      <c r="E18" s="58"/>
      <c r="F18" s="58"/>
      <c r="G18" s="204"/>
      <c r="H18" s="59"/>
      <c r="I18" s="60"/>
      <c r="J18" s="41"/>
      <c r="K18" s="33"/>
      <c r="L18" s="54"/>
      <c r="M18" s="53"/>
      <c r="N18" s="53"/>
      <c r="O18" s="53"/>
      <c r="P18" s="98"/>
      <c r="Q18" s="94"/>
    </row>
    <row r="19" spans="1:17" ht="15" customHeight="1" thickBot="1">
      <c r="A19" s="80"/>
      <c r="B19" s="61" t="s">
        <v>54</v>
      </c>
      <c r="C19" s="8"/>
      <c r="D19" s="62"/>
      <c r="E19" s="63"/>
      <c r="F19" s="8"/>
      <c r="G19" s="64">
        <f>G11+G12+G13+G14+G15+G16</f>
        <v>2000</v>
      </c>
      <c r="H19" s="64">
        <f>H11+H13+H16</f>
        <v>1551.8</v>
      </c>
      <c r="I19" s="64">
        <f>I11+I12+I13+I16</f>
        <v>3551.8</v>
      </c>
      <c r="J19" s="64">
        <f>J11+J12+J13+J14+J15+J16</f>
        <v>543.6</v>
      </c>
      <c r="K19" s="64">
        <f>K11+K12+K13+K14+K15+K16</f>
        <v>103</v>
      </c>
      <c r="L19" s="64">
        <f>L11+L12+L13+L14+L15+L16</f>
        <v>646.6</v>
      </c>
      <c r="M19" s="64">
        <f>M11+M12+M13+M14+M15+M16</f>
        <v>0</v>
      </c>
      <c r="N19" s="64">
        <f>N11+N16</f>
        <v>0</v>
      </c>
      <c r="O19" s="64">
        <f>O11+O16</f>
        <v>0</v>
      </c>
      <c r="P19" s="64">
        <f>P11+P12+P13+P14+P15+P16</f>
        <v>646.6</v>
      </c>
      <c r="Q19" s="65"/>
    </row>
    <row r="20" spans="1:17" ht="16.5" thickBot="1">
      <c r="A20" s="81"/>
      <c r="B20" s="183" t="s">
        <v>9</v>
      </c>
      <c r="C20" s="183"/>
      <c r="D20" s="183"/>
      <c r="E20" s="183"/>
      <c r="F20" s="183"/>
      <c r="G20" s="26">
        <f>G19</f>
        <v>2000</v>
      </c>
      <c r="H20" s="26">
        <f>H19</f>
        <v>1551.8</v>
      </c>
      <c r="I20" s="27">
        <f>G20+H20</f>
        <v>3551.8</v>
      </c>
      <c r="J20" s="26">
        <f>J19</f>
        <v>543.6</v>
      </c>
      <c r="K20" s="26">
        <f>K19</f>
        <v>103</v>
      </c>
      <c r="L20" s="26">
        <f>L19</f>
        <v>646.6</v>
      </c>
      <c r="M20" s="26">
        <f>M19</f>
        <v>0</v>
      </c>
      <c r="N20" s="26">
        <f>N19</f>
        <v>0</v>
      </c>
      <c r="O20" s="27">
        <f>M20+N20</f>
        <v>0</v>
      </c>
      <c r="P20" s="66">
        <f t="shared" si="0"/>
        <v>646.6</v>
      </c>
      <c r="Q20" s="65"/>
    </row>
    <row r="21" spans="1:17" ht="14.25" customHeight="1" thickBot="1">
      <c r="A21" s="82" t="s">
        <v>20</v>
      </c>
      <c r="B21" s="152" t="s">
        <v>10</v>
      </c>
      <c r="C21" s="153"/>
      <c r="D21" s="153"/>
      <c r="E21" s="153"/>
      <c r="F21" s="153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65"/>
    </row>
    <row r="22" spans="1:17" ht="15" thickBot="1">
      <c r="A22" s="9" t="s">
        <v>7</v>
      </c>
      <c r="B22" s="156" t="s">
        <v>33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  <c r="Q22" s="65"/>
    </row>
    <row r="23" spans="1:17" ht="15">
      <c r="A23" s="10" t="s">
        <v>34</v>
      </c>
      <c r="B23" s="190" t="s">
        <v>25</v>
      </c>
      <c r="C23" s="191"/>
      <c r="D23" s="191"/>
      <c r="E23" s="191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3"/>
      <c r="Q23" s="65"/>
    </row>
    <row r="24" spans="1:17" ht="24.75" customHeight="1">
      <c r="A24" s="77" t="s">
        <v>35</v>
      </c>
      <c r="B24" s="34" t="s">
        <v>67</v>
      </c>
      <c r="C24" s="32" t="s">
        <v>26</v>
      </c>
      <c r="D24" s="35" t="s">
        <v>43</v>
      </c>
      <c r="E24" s="32" t="s">
        <v>32</v>
      </c>
      <c r="F24" s="32" t="s">
        <v>12</v>
      </c>
      <c r="G24" s="40">
        <v>0</v>
      </c>
      <c r="H24" s="41">
        <v>300</v>
      </c>
      <c r="I24" s="41">
        <f>G24+H24</f>
        <v>300</v>
      </c>
      <c r="J24" s="41">
        <v>0</v>
      </c>
      <c r="K24" s="41">
        <v>50</v>
      </c>
      <c r="L24" s="54">
        <f>J24+K24</f>
        <v>50</v>
      </c>
      <c r="M24" s="41">
        <v>0</v>
      </c>
      <c r="N24" s="53">
        <v>0</v>
      </c>
      <c r="O24" s="53">
        <f>N24+M24</f>
        <v>0</v>
      </c>
      <c r="P24" s="98">
        <f>L24-O24</f>
        <v>50</v>
      </c>
      <c r="Q24" s="132" t="s">
        <v>78</v>
      </c>
    </row>
    <row r="25" spans="1:17" ht="25.5" customHeight="1" thickBot="1">
      <c r="A25" s="77" t="s">
        <v>36</v>
      </c>
      <c r="B25" s="36" t="s">
        <v>42</v>
      </c>
      <c r="C25" s="37" t="s">
        <v>26</v>
      </c>
      <c r="D25" s="38" t="s">
        <v>56</v>
      </c>
      <c r="E25" s="37" t="s">
        <v>57</v>
      </c>
      <c r="F25" s="37" t="s">
        <v>58</v>
      </c>
      <c r="G25" s="40">
        <v>0</v>
      </c>
      <c r="H25" s="41">
        <v>600</v>
      </c>
      <c r="I25" s="41">
        <f>G25+H25</f>
        <v>600</v>
      </c>
      <c r="J25" s="41">
        <v>0</v>
      </c>
      <c r="K25" s="41">
        <v>0</v>
      </c>
      <c r="L25" s="54">
        <f>J25+K25</f>
        <v>0</v>
      </c>
      <c r="M25" s="41">
        <v>0</v>
      </c>
      <c r="N25" s="53">
        <v>0</v>
      </c>
      <c r="O25" s="53">
        <f>N25+M25</f>
        <v>0</v>
      </c>
      <c r="P25" s="98">
        <f>L25-O25</f>
        <v>0</v>
      </c>
      <c r="Q25" s="133"/>
    </row>
    <row r="26" spans="1:17" ht="0.75" customHeight="1" hidden="1">
      <c r="A26" s="77"/>
      <c r="B26" s="34"/>
      <c r="C26" s="32"/>
      <c r="D26" s="35"/>
      <c r="E26" s="32"/>
      <c r="F26" s="32"/>
      <c r="G26" s="40"/>
      <c r="H26" s="41"/>
      <c r="I26" s="41"/>
      <c r="J26" s="41"/>
      <c r="K26" s="41"/>
      <c r="L26" s="54"/>
      <c r="M26" s="41"/>
      <c r="N26" s="53"/>
      <c r="O26" s="53"/>
      <c r="P26" s="98"/>
      <c r="Q26" s="134"/>
    </row>
    <row r="27" spans="1:17" ht="13.5" hidden="1" thickBot="1">
      <c r="A27" s="77"/>
      <c r="B27" s="34"/>
      <c r="C27" s="32"/>
      <c r="D27" s="35"/>
      <c r="E27" s="32"/>
      <c r="F27" s="32"/>
      <c r="G27" s="67"/>
      <c r="H27" s="42"/>
      <c r="I27" s="42"/>
      <c r="J27" s="42"/>
      <c r="K27" s="42"/>
      <c r="L27" s="68"/>
      <c r="M27" s="42"/>
      <c r="N27" s="44"/>
      <c r="O27" s="44"/>
      <c r="P27" s="99"/>
      <c r="Q27" s="95"/>
    </row>
    <row r="28" spans="1:17" ht="16.5" thickBot="1">
      <c r="A28" s="83"/>
      <c r="B28" s="197" t="s">
        <v>27</v>
      </c>
      <c r="C28" s="197"/>
      <c r="D28" s="197"/>
      <c r="E28" s="197"/>
      <c r="F28" s="194"/>
      <c r="G28" s="69">
        <v>0</v>
      </c>
      <c r="H28" s="26">
        <f>H24+H25+H26+H27</f>
        <v>900</v>
      </c>
      <c r="I28" s="27">
        <f>H28</f>
        <v>900</v>
      </c>
      <c r="J28" s="26">
        <f>J24+J25+J26+J27</f>
        <v>0</v>
      </c>
      <c r="K28" s="26">
        <f>K24+K25+K26+K27</f>
        <v>50</v>
      </c>
      <c r="L28" s="26">
        <f>L24+L25+L26+L27</f>
        <v>50</v>
      </c>
      <c r="M28" s="26">
        <f>M24+M25+M26+M27</f>
        <v>0</v>
      </c>
      <c r="N28" s="26">
        <f>N24+N25+N26+N27</f>
        <v>0</v>
      </c>
      <c r="O28" s="26">
        <f>O24+O25+O26</f>
        <v>0</v>
      </c>
      <c r="P28" s="70">
        <f>P24+P25+P26+P27</f>
        <v>50</v>
      </c>
      <c r="Q28" s="65"/>
    </row>
    <row r="29" spans="1:17" s="2" customFormat="1" ht="15.75" customHeight="1">
      <c r="A29" s="11" t="s">
        <v>37</v>
      </c>
      <c r="B29" s="200" t="s">
        <v>14</v>
      </c>
      <c r="C29" s="201"/>
      <c r="D29" s="201"/>
      <c r="E29" s="201"/>
      <c r="F29" s="202"/>
      <c r="G29" s="12"/>
      <c r="H29" s="13"/>
      <c r="I29" s="20"/>
      <c r="J29" s="20"/>
      <c r="K29" s="20"/>
      <c r="L29" s="20"/>
      <c r="M29" s="71"/>
      <c r="N29" s="71"/>
      <c r="O29" s="71"/>
      <c r="P29" s="100"/>
      <c r="Q29" s="96"/>
    </row>
    <row r="30" spans="1:17" s="2" customFormat="1" ht="25.5" customHeight="1">
      <c r="A30" s="39" t="s">
        <v>38</v>
      </c>
      <c r="B30" s="72" t="s">
        <v>79</v>
      </c>
      <c r="C30" s="73" t="s">
        <v>15</v>
      </c>
      <c r="D30" s="74" t="s">
        <v>44</v>
      </c>
      <c r="E30" s="73" t="s">
        <v>32</v>
      </c>
      <c r="F30" s="73" t="s">
        <v>12</v>
      </c>
      <c r="G30" s="75">
        <v>0</v>
      </c>
      <c r="H30" s="76">
        <v>140.9</v>
      </c>
      <c r="I30" s="43">
        <f>G30+H30</f>
        <v>140.9</v>
      </c>
      <c r="J30" s="42">
        <v>0</v>
      </c>
      <c r="K30" s="42">
        <v>0</v>
      </c>
      <c r="L30" s="43">
        <f>J30+K30</f>
        <v>0</v>
      </c>
      <c r="M30" s="42">
        <v>0</v>
      </c>
      <c r="N30" s="42">
        <v>0</v>
      </c>
      <c r="O30" s="44">
        <f>N30+M30</f>
        <v>0</v>
      </c>
      <c r="P30" s="99">
        <f>L30-O30</f>
        <v>0</v>
      </c>
      <c r="Q30" s="96"/>
    </row>
    <row r="31" spans="1:17" s="2" customFormat="1" ht="14.25" customHeight="1">
      <c r="A31" s="101"/>
      <c r="B31" s="159" t="s">
        <v>59</v>
      </c>
      <c r="C31" s="160"/>
      <c r="D31" s="160"/>
      <c r="E31" s="160"/>
      <c r="F31" s="32"/>
      <c r="G31" s="40"/>
      <c r="H31" s="41"/>
      <c r="I31" s="41"/>
      <c r="J31" s="41"/>
      <c r="K31" s="41"/>
      <c r="L31" s="41"/>
      <c r="M31" s="42"/>
      <c r="N31" s="42"/>
      <c r="O31" s="44"/>
      <c r="P31" s="99"/>
      <c r="Q31" s="96"/>
    </row>
    <row r="32" spans="1:21" s="2" customFormat="1" ht="15" customHeight="1">
      <c r="A32" s="135" t="s">
        <v>60</v>
      </c>
      <c r="B32" s="137" t="s">
        <v>84</v>
      </c>
      <c r="C32" s="46" t="s">
        <v>8</v>
      </c>
      <c r="D32" s="47" t="s">
        <v>82</v>
      </c>
      <c r="E32" s="46" t="s">
        <v>61</v>
      </c>
      <c r="F32" s="46" t="s">
        <v>12</v>
      </c>
      <c r="G32" s="40">
        <v>0</v>
      </c>
      <c r="H32" s="41">
        <v>631.77</v>
      </c>
      <c r="I32" s="41">
        <f>G32+H32</f>
        <v>631.77</v>
      </c>
      <c r="J32" s="41">
        <v>0</v>
      </c>
      <c r="K32" s="41">
        <v>394.2</v>
      </c>
      <c r="L32" s="41">
        <f>J32+K32</f>
        <v>394.2</v>
      </c>
      <c r="M32" s="42">
        <v>0</v>
      </c>
      <c r="N32" s="42">
        <v>0</v>
      </c>
      <c r="O32" s="44">
        <f>N32+M32</f>
        <v>0</v>
      </c>
      <c r="P32" s="99">
        <f>L32-O32</f>
        <v>394.2</v>
      </c>
      <c r="Q32" s="139" t="s">
        <v>83</v>
      </c>
      <c r="R32" s="16"/>
      <c r="S32" s="16"/>
      <c r="T32" s="16"/>
      <c r="U32" s="16"/>
    </row>
    <row r="33" spans="1:17" s="2" customFormat="1" ht="15.75" customHeight="1">
      <c r="A33" s="136"/>
      <c r="B33" s="138"/>
      <c r="C33" s="121" t="s">
        <v>8</v>
      </c>
      <c r="D33" s="122" t="s">
        <v>81</v>
      </c>
      <c r="E33" s="121" t="s">
        <v>61</v>
      </c>
      <c r="F33" s="121" t="s">
        <v>12</v>
      </c>
      <c r="G33" s="67">
        <v>3576</v>
      </c>
      <c r="H33" s="42">
        <v>0</v>
      </c>
      <c r="I33" s="42">
        <f>G33+H33</f>
        <v>3576</v>
      </c>
      <c r="J33" s="42">
        <f>H33+I33</f>
        <v>3576</v>
      </c>
      <c r="K33" s="42">
        <v>0</v>
      </c>
      <c r="L33" s="42">
        <f>J33+K33</f>
        <v>3576</v>
      </c>
      <c r="M33" s="42">
        <v>0</v>
      </c>
      <c r="N33" s="42">
        <v>0</v>
      </c>
      <c r="O33" s="44">
        <f>N33+M33</f>
        <v>0</v>
      </c>
      <c r="P33" s="99">
        <f>L33-O33</f>
        <v>3576</v>
      </c>
      <c r="Q33" s="140"/>
    </row>
    <row r="34" spans="1:17" s="2" customFormat="1" ht="39" customHeight="1" thickBot="1">
      <c r="A34" s="120" t="s">
        <v>85</v>
      </c>
      <c r="B34" s="36" t="s">
        <v>86</v>
      </c>
      <c r="C34" s="37" t="s">
        <v>8</v>
      </c>
      <c r="D34" s="38" t="s">
        <v>87</v>
      </c>
      <c r="E34" s="37" t="s">
        <v>32</v>
      </c>
      <c r="F34" s="37" t="s">
        <v>12</v>
      </c>
      <c r="G34" s="110">
        <v>0</v>
      </c>
      <c r="H34" s="111">
        <v>837.9</v>
      </c>
      <c r="I34" s="111">
        <f>G34+H34</f>
        <v>837.9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24">
        <v>0</v>
      </c>
      <c r="P34" s="205">
        <f>L34-O34</f>
        <v>0</v>
      </c>
      <c r="Q34" s="119"/>
    </row>
    <row r="35" spans="1:17" s="2" customFormat="1" ht="15.75" customHeight="1" thickBot="1">
      <c r="A35" s="123"/>
      <c r="B35" s="176" t="s">
        <v>54</v>
      </c>
      <c r="C35" s="177"/>
      <c r="D35" s="177"/>
      <c r="E35" s="177"/>
      <c r="F35" s="178"/>
      <c r="G35" s="85">
        <f>G30+G32+G33+G34</f>
        <v>3576</v>
      </c>
      <c r="H35" s="85">
        <f>H30+H32+H33+H34</f>
        <v>1610.57</v>
      </c>
      <c r="I35" s="85">
        <f>I30+I32+I33+I34</f>
        <v>5186.57</v>
      </c>
      <c r="J35" s="85">
        <f>J30+J32+J33+J34</f>
        <v>3576</v>
      </c>
      <c r="K35" s="85">
        <f>K30+K32+K33+K34</f>
        <v>394.2</v>
      </c>
      <c r="L35" s="85">
        <f>L30+L32+L33+L34</f>
        <v>3970.2</v>
      </c>
      <c r="M35" s="125">
        <f>M30+M31+M32+M33+M34</f>
        <v>0</v>
      </c>
      <c r="N35" s="125">
        <f>N30+N31+N32+N33+N34</f>
        <v>0</v>
      </c>
      <c r="O35" s="125">
        <f>O30+O31+O32+O33+O34</f>
        <v>0</v>
      </c>
      <c r="P35" s="85">
        <f>P30+P32+P33+P34</f>
        <v>3970.2</v>
      </c>
      <c r="Q35" s="112"/>
    </row>
    <row r="36" spans="1:17" s="2" customFormat="1" ht="15.75" customHeight="1" thickBot="1">
      <c r="A36" s="84"/>
      <c r="B36" s="179" t="s">
        <v>13</v>
      </c>
      <c r="C36" s="180"/>
      <c r="D36" s="180"/>
      <c r="E36" s="180"/>
      <c r="F36" s="181"/>
      <c r="G36" s="85">
        <f>G28+G35</f>
        <v>3576</v>
      </c>
      <c r="H36" s="85">
        <f>H28+H35</f>
        <v>2510.5699999999997</v>
      </c>
      <c r="I36" s="86">
        <f>H36+G36</f>
        <v>6086.57</v>
      </c>
      <c r="J36" s="85">
        <f>J28+J35</f>
        <v>3576</v>
      </c>
      <c r="K36" s="85">
        <f>K28+K35</f>
        <v>444.2</v>
      </c>
      <c r="L36" s="85">
        <f>L28+L35</f>
        <v>4020.2</v>
      </c>
      <c r="M36" s="85">
        <f>M28+M35</f>
        <v>0</v>
      </c>
      <c r="N36" s="85">
        <f>N28+N35</f>
        <v>0</v>
      </c>
      <c r="O36" s="92">
        <f>O28+O2</f>
        <v>0</v>
      </c>
      <c r="P36" s="21">
        <f>L36-O36</f>
        <v>4020.2</v>
      </c>
      <c r="Q36" s="94"/>
    </row>
    <row r="37" spans="1:17" s="2" customFormat="1" ht="15.75" customHeight="1">
      <c r="A37" s="87" t="s">
        <v>45</v>
      </c>
      <c r="B37" s="171" t="s">
        <v>62</v>
      </c>
      <c r="C37" s="172"/>
      <c r="D37" s="172"/>
      <c r="E37" s="172"/>
      <c r="F37" s="172"/>
      <c r="G37" s="173"/>
      <c r="H37" s="88"/>
      <c r="I37" s="89"/>
      <c r="J37" s="90"/>
      <c r="K37" s="90"/>
      <c r="L37" s="90"/>
      <c r="M37" s="90"/>
      <c r="N37" s="45"/>
      <c r="O37" s="45"/>
      <c r="P37" s="102"/>
      <c r="Q37" s="112"/>
    </row>
    <row r="38" spans="1:17" s="2" customFormat="1" ht="19.5" customHeight="1">
      <c r="A38" s="77" t="s">
        <v>46</v>
      </c>
      <c r="B38" s="169" t="s">
        <v>68</v>
      </c>
      <c r="C38" s="48" t="s">
        <v>63</v>
      </c>
      <c r="D38" s="48" t="s">
        <v>64</v>
      </c>
      <c r="E38" s="48" t="s">
        <v>61</v>
      </c>
      <c r="F38" s="48" t="s">
        <v>12</v>
      </c>
      <c r="G38" s="91">
        <v>6326.3</v>
      </c>
      <c r="H38" s="91">
        <v>0</v>
      </c>
      <c r="I38" s="91">
        <f>G38+H38</f>
        <v>6326.3</v>
      </c>
      <c r="J38" s="91">
        <v>6326.3</v>
      </c>
      <c r="K38" s="91">
        <v>0</v>
      </c>
      <c r="L38" s="91">
        <f>J38+K38</f>
        <v>6326.3</v>
      </c>
      <c r="M38" s="91">
        <v>0</v>
      </c>
      <c r="N38" s="91">
        <v>0</v>
      </c>
      <c r="O38" s="91">
        <f>M38+N38</f>
        <v>0</v>
      </c>
      <c r="P38" s="103">
        <f>L38-O38</f>
        <v>6326.3</v>
      </c>
      <c r="Q38" s="139" t="s">
        <v>88</v>
      </c>
    </row>
    <row r="39" spans="1:17" s="2" customFormat="1" ht="18" customHeight="1" thickBot="1">
      <c r="A39" s="77"/>
      <c r="B39" s="170"/>
      <c r="C39" s="49" t="s">
        <v>63</v>
      </c>
      <c r="D39" s="49" t="s">
        <v>65</v>
      </c>
      <c r="E39" s="49" t="s">
        <v>61</v>
      </c>
      <c r="F39" s="49" t="s">
        <v>12</v>
      </c>
      <c r="G39" s="93">
        <v>0</v>
      </c>
      <c r="H39" s="93">
        <v>6326.3</v>
      </c>
      <c r="I39" s="93">
        <f>G39+H39</f>
        <v>6326.3</v>
      </c>
      <c r="J39" s="93">
        <v>0</v>
      </c>
      <c r="K39" s="93">
        <v>6326.3</v>
      </c>
      <c r="L39" s="93">
        <f>J39+K39</f>
        <v>6326.3</v>
      </c>
      <c r="M39" s="93">
        <v>0</v>
      </c>
      <c r="N39" s="93">
        <v>0</v>
      </c>
      <c r="O39" s="93">
        <f>M39+N39</f>
        <v>0</v>
      </c>
      <c r="P39" s="104">
        <f>L39-O39</f>
        <v>6326.3</v>
      </c>
      <c r="Q39" s="186"/>
    </row>
    <row r="40" spans="1:17" s="2" customFormat="1" ht="16.5" customHeight="1" thickBot="1">
      <c r="A40" s="84"/>
      <c r="B40" s="194" t="s">
        <v>47</v>
      </c>
      <c r="C40" s="177"/>
      <c r="D40" s="177"/>
      <c r="E40" s="177"/>
      <c r="F40" s="177"/>
      <c r="G40" s="28">
        <f>G38</f>
        <v>6326.3</v>
      </c>
      <c r="H40" s="26">
        <f>H38+H39</f>
        <v>6326.3</v>
      </c>
      <c r="I40" s="27">
        <f>G40+H40</f>
        <v>12652.6</v>
      </c>
      <c r="J40" s="21">
        <f>J38</f>
        <v>6326.3</v>
      </c>
      <c r="K40" s="21">
        <f>K38+K39</f>
        <v>6326.3</v>
      </c>
      <c r="L40" s="126">
        <f>J40+K40</f>
        <v>12652.6</v>
      </c>
      <c r="M40" s="27">
        <f>M38</f>
        <v>0</v>
      </c>
      <c r="N40" s="25">
        <f>N38</f>
        <v>0</v>
      </c>
      <c r="O40" s="25">
        <f>O38</f>
        <v>0</v>
      </c>
      <c r="P40" s="70">
        <f>L40-O40</f>
        <v>12652.6</v>
      </c>
      <c r="Q40" s="96"/>
    </row>
    <row r="41" spans="1:17" s="2" customFormat="1" ht="15" customHeight="1" thickBot="1">
      <c r="A41" s="23"/>
      <c r="B41" s="24" t="s">
        <v>21</v>
      </c>
      <c r="C41" s="24"/>
      <c r="D41" s="24"/>
      <c r="E41" s="24"/>
      <c r="F41" s="24"/>
      <c r="G41" s="21">
        <f aca="true" t="shared" si="1" ref="G41:N41">G36+G40</f>
        <v>9902.3</v>
      </c>
      <c r="H41" s="105">
        <f t="shared" si="1"/>
        <v>8836.869999999999</v>
      </c>
      <c r="I41" s="25">
        <f t="shared" si="1"/>
        <v>18739.17</v>
      </c>
      <c r="J41" s="25">
        <f t="shared" si="1"/>
        <v>9902.3</v>
      </c>
      <c r="K41" s="26">
        <f t="shared" si="1"/>
        <v>6770.5</v>
      </c>
      <c r="L41" s="25">
        <f t="shared" si="1"/>
        <v>16672.8</v>
      </c>
      <c r="M41" s="25">
        <f t="shared" si="1"/>
        <v>0</v>
      </c>
      <c r="N41" s="26">
        <f t="shared" si="1"/>
        <v>0</v>
      </c>
      <c r="O41" s="27">
        <f>M41+N41</f>
        <v>0</v>
      </c>
      <c r="P41" s="21">
        <f>P36+P40</f>
        <v>16672.8</v>
      </c>
      <c r="Q41" s="96"/>
    </row>
    <row r="42" spans="1:17" s="3" customFormat="1" ht="15.75" customHeight="1" thickBot="1">
      <c r="A42" s="114"/>
      <c r="B42" s="195" t="s">
        <v>16</v>
      </c>
      <c r="C42" s="196"/>
      <c r="D42" s="196"/>
      <c r="E42" s="196"/>
      <c r="F42" s="196"/>
      <c r="G42" s="106">
        <f aca="true" t="shared" si="2" ref="G42:P42">G41+G20</f>
        <v>11902.3</v>
      </c>
      <c r="H42" s="106">
        <f t="shared" si="2"/>
        <v>10388.669999999998</v>
      </c>
      <c r="I42" s="106">
        <f t="shared" si="2"/>
        <v>22290.969999999998</v>
      </c>
      <c r="J42" s="106">
        <f t="shared" si="2"/>
        <v>10445.9</v>
      </c>
      <c r="K42" s="106">
        <f t="shared" si="2"/>
        <v>6873.5</v>
      </c>
      <c r="L42" s="106">
        <f t="shared" si="2"/>
        <v>17319.399999999998</v>
      </c>
      <c r="M42" s="106">
        <f t="shared" si="2"/>
        <v>0</v>
      </c>
      <c r="N42" s="106">
        <f t="shared" si="2"/>
        <v>0</v>
      </c>
      <c r="O42" s="106">
        <f t="shared" si="2"/>
        <v>0</v>
      </c>
      <c r="P42" s="106">
        <f t="shared" si="2"/>
        <v>17319.399999999998</v>
      </c>
      <c r="Q42" s="97"/>
    </row>
    <row r="43" ht="15.75" customHeight="1"/>
    <row r="44" spans="1:17" ht="15" customHeight="1">
      <c r="A44" s="189" t="s">
        <v>70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</row>
    <row r="45" ht="5.25" customHeight="1"/>
    <row r="46" ht="12.75">
      <c r="B46" s="5" t="s">
        <v>66</v>
      </c>
    </row>
  </sheetData>
  <sheetProtection/>
  <mergeCells count="40">
    <mergeCell ref="A7:A8"/>
    <mergeCell ref="B7:B8"/>
    <mergeCell ref="B29:F29"/>
    <mergeCell ref="C7:C8"/>
    <mergeCell ref="D7:D8"/>
    <mergeCell ref="E7:E8"/>
    <mergeCell ref="Q38:Q39"/>
    <mergeCell ref="A1:Q5"/>
    <mergeCell ref="A44:Q44"/>
    <mergeCell ref="B23:P23"/>
    <mergeCell ref="B40:F40"/>
    <mergeCell ref="B42:F42"/>
    <mergeCell ref="B28:F28"/>
    <mergeCell ref="B38:B39"/>
    <mergeCell ref="B37:G37"/>
    <mergeCell ref="J7:K7"/>
    <mergeCell ref="B35:F35"/>
    <mergeCell ref="B36:F36"/>
    <mergeCell ref="Q7:Q8"/>
    <mergeCell ref="M7:N7"/>
    <mergeCell ref="B20:F20"/>
    <mergeCell ref="O7:O8"/>
    <mergeCell ref="P7:P8"/>
    <mergeCell ref="L7:L8"/>
    <mergeCell ref="B9:P9"/>
    <mergeCell ref="B10:P10"/>
    <mergeCell ref="B21:P21"/>
    <mergeCell ref="B22:P22"/>
    <mergeCell ref="B31:E31"/>
    <mergeCell ref="B11:B12"/>
    <mergeCell ref="F7:F8"/>
    <mergeCell ref="G7:H7"/>
    <mergeCell ref="I7:I8"/>
    <mergeCell ref="A11:A12"/>
    <mergeCell ref="Q11:Q12"/>
    <mergeCell ref="Q13:Q15"/>
    <mergeCell ref="A32:A33"/>
    <mergeCell ref="B32:B33"/>
    <mergeCell ref="Q32:Q33"/>
    <mergeCell ref="Q24:Q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2017-07-11T11:42:53Z</cp:lastPrinted>
  <dcterms:created xsi:type="dcterms:W3CDTF">2008-08-28T13:16:53Z</dcterms:created>
  <dcterms:modified xsi:type="dcterms:W3CDTF">2017-07-11T12:57:31Z</dcterms:modified>
  <cp:category/>
  <cp:version/>
  <cp:contentType/>
  <cp:contentStatus/>
</cp:coreProperties>
</file>