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160" windowWidth="13920" windowHeight="6600" activeTab="0"/>
  </bookViews>
  <sheets>
    <sheet name="март" sheetId="1" r:id="rId1"/>
  </sheets>
  <definedNames>
    <definedName name="_xlnm._FilterDatabase" localSheetId="0" hidden="1">'март'!$A$12:$E$352</definedName>
    <definedName name="_xlnm.Print_Titles" localSheetId="0">'март'!$12:$13</definedName>
    <definedName name="_xlnm.Print_Area" localSheetId="0">'март'!$A$1:$E$352</definedName>
  </definedNames>
  <calcPr fullCalcOnLoad="1"/>
</workbook>
</file>

<file path=xl/sharedStrings.xml><?xml version="1.0" encoding="utf-8"?>
<sst xmlns="http://schemas.openxmlformats.org/spreadsheetml/2006/main" count="989" uniqueCount="354">
  <si>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</si>
  <si>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</si>
  <si>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</si>
  <si>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</si>
  <si>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</si>
  <si>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</si>
  <si>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</si>
  <si>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</si>
  <si>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</si>
  <si>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</si>
  <si>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</si>
  <si>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</si>
  <si>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</si>
  <si>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0309</t>
  </si>
  <si>
    <t>Обеспечение противопожарной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</si>
  <si>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</si>
  <si>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</si>
  <si>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</si>
  <si>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</si>
  <si>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</si>
  <si>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</si>
  <si>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</si>
  <si>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</si>
  <si>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</si>
  <si>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</si>
  <si>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</si>
  <si>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</si>
  <si>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</si>
  <si>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</si>
  <si>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</si>
  <si>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</si>
  <si>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</si>
  <si>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</si>
  <si>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</si>
  <si>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</si>
  <si>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</si>
  <si>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</si>
  <si>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</si>
  <si>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</si>
  <si>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</si>
  <si>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</si>
  <si>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0409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</si>
  <si>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</si>
  <si>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</si>
  <si>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</si>
  <si>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</si>
  <si>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</si>
  <si>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</si>
  <si>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</si>
  <si>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</si>
  <si>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 xml:space="preserve">Непрограммные расходы </t>
  </si>
  <si>
    <t>Муниципальная программа "Газоснабжение и газификация МО Мгинское городское поселение"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</si>
  <si>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</si>
  <si>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67 0 00 00000</t>
  </si>
  <si>
    <t>67 3 00 00000</t>
  </si>
  <si>
    <t>67 3 09 00220</t>
  </si>
  <si>
    <t>67 3 09 00230</t>
  </si>
  <si>
    <t>67 4 09 00000</t>
  </si>
  <si>
    <t>67 4 09 00210</t>
  </si>
  <si>
    <t>67 4 09 00220</t>
  </si>
  <si>
    <t>67 4 09 00230</t>
  </si>
  <si>
    <t>67 5 00 00000</t>
  </si>
  <si>
    <t>67 5 09 00210</t>
  </si>
  <si>
    <t>98 0 00 00000</t>
  </si>
  <si>
    <t>98 9 09 00000</t>
  </si>
  <si>
    <t>98 9 09 03080</t>
  </si>
  <si>
    <t>98 9 09 06080</t>
  </si>
  <si>
    <t>98 9 09 06300</t>
  </si>
  <si>
    <t>98 9 09 10010</t>
  </si>
  <si>
    <t>98 9 09 10030</t>
  </si>
  <si>
    <t>98 9 09 10050</t>
  </si>
  <si>
    <t>98 9 09 10070</t>
  </si>
  <si>
    <t>98 9 09 10100</t>
  </si>
  <si>
    <t>98 9 09 10300</t>
  </si>
  <si>
    <t>98 9 09 10310</t>
  </si>
  <si>
    <t>98 9 09 10350</t>
  </si>
  <si>
    <t>98 9 09 10410</t>
  </si>
  <si>
    <t>98 9 09 15000</t>
  </si>
  <si>
    <t>98 9 09 96010</t>
  </si>
  <si>
    <t>98 9 09 96030</t>
  </si>
  <si>
    <t>98 9  09 96030</t>
  </si>
  <si>
    <t>98 9 09 96090</t>
  </si>
  <si>
    <t>98 9 09 96110</t>
  </si>
  <si>
    <t>05 0 00 00000</t>
  </si>
  <si>
    <t>05 1 00 00000</t>
  </si>
  <si>
    <t>Основное мероприятие "Защита населения от чрезвычайных ситуаций"</t>
  </si>
  <si>
    <t>05 1 01 00000</t>
  </si>
  <si>
    <t xml:space="preserve">Обучение  должностных лиц и специалистов по гражданской обороне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</si>
  <si>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</si>
  <si>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05 2 00 00000</t>
  </si>
  <si>
    <t>05 1 01 13060</t>
  </si>
  <si>
    <t>05 1 01 96100</t>
  </si>
  <si>
    <t>05 2 01 00000</t>
  </si>
  <si>
    <t>Основное мероприятие "Обеспечение пожарной безопасности"</t>
  </si>
  <si>
    <t>Организация осуществления мероприятий по предупреждению и тушению пожаров на территории поселения</t>
  </si>
  <si>
    <t>05 2 01 13070</t>
  </si>
  <si>
    <t>Организация пожарно-профилактической работы на территории поселения (в т.ч. добровольно-пожарные дружины)</t>
  </si>
  <si>
    <t>05 2 01 13080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</si>
  <si>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</si>
  <si>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>07 0 00 00000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</si>
  <si>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</si>
  <si>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07 1 00 00000</t>
  </si>
  <si>
    <t>Основное мероприятие "Поддержка улично-дорожной сети в черте населенных пунктов МО Мгинское городское поселение"</t>
  </si>
  <si>
    <t>07 1 01 00000</t>
  </si>
  <si>
    <t xml:space="preserve">Мероприятия по содержанию  дорог общего пользования </t>
  </si>
  <si>
    <t>07 1 01 11490</t>
  </si>
  <si>
    <t xml:space="preserve">Осуществление полномочий Кировского района на мероприятия по содержанию автомобильных дорог </t>
  </si>
  <si>
    <t>07 1 01 95010</t>
  </si>
  <si>
    <t xml:space="preserve">Подпрограмма "Безопасность дорожного движения" </t>
  </si>
  <si>
    <t>07 3 00 00000</t>
  </si>
  <si>
    <t>07 3 01 00000</t>
  </si>
  <si>
    <t>07 3 01 14660</t>
  </si>
  <si>
    <t>Основное мероприятие "Обеспечение  безопасности дорожного движения на территории поселения"</t>
  </si>
  <si>
    <t>Мероприятия по обустройству  дорог, организации и обеспечению безопасности движения</t>
  </si>
  <si>
    <t>08 0 00 00000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</si>
  <si>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</si>
  <si>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</si>
  <si>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</t>
  </si>
  <si>
    <t>08 0 01 06440</t>
  </si>
  <si>
    <t xml:space="preserve">Доплаты к пенсиям муниципальных служащих </t>
  </si>
  <si>
    <t xml:space="preserve">Организация и проведение мероприятий в сфере культуры </t>
  </si>
  <si>
    <t>10 2 00 00000</t>
  </si>
  <si>
    <t>10 2 01 00000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</si>
  <si>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</si>
  <si>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</si>
  <si>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10 2 01 11750</t>
  </si>
  <si>
    <t>10 0 00 00000</t>
  </si>
  <si>
    <t>10 1 00 00000</t>
  </si>
  <si>
    <t>10 1 01 00000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</si>
  <si>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</si>
  <si>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</si>
  <si>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10 1 01 00240</t>
  </si>
  <si>
    <t xml:space="preserve">Обеспечение пожарной безопасности МКУК "КДЦ МГА" </t>
  </si>
  <si>
    <t>10 1 01 11410</t>
  </si>
  <si>
    <t>10 1 02 00000</t>
  </si>
  <si>
    <t>Основное мероприятие "Мероприятия организационного характера"</t>
  </si>
  <si>
    <t xml:space="preserve">Организация и проведение военно-патриотических мероприятий и мероприятий социальной направленности </t>
  </si>
  <si>
    <t>10 1 02 11460</t>
  </si>
  <si>
    <t>10 1 02 11470</t>
  </si>
  <si>
    <t>98 9 09 96040</t>
  </si>
  <si>
    <t>98 909 96040</t>
  </si>
  <si>
    <t xml:space="preserve">Осуществление полномочий поселений по муниципальному жилищному контролю </t>
  </si>
  <si>
    <t>Резервный фонд администрации муниципального образования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</si>
  <si>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</si>
  <si>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</si>
  <si>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</si>
  <si>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</si>
  <si>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</si>
  <si>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"Поддержка проектов инициатив граждан"</t>
  </si>
  <si>
    <t xml:space="preserve">Мероприятия по землеустройству и землепользованию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</si>
  <si>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</si>
  <si>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</si>
  <si>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Мероприятия в области жилищного хозяйства </t>
  </si>
  <si>
    <t>09 0 00 00000</t>
  </si>
  <si>
    <t>09 0 01 00000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</si>
  <si>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</si>
  <si>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Реализация мероприятий по обеспечению безопасности и бесперебойной работы газопровода </t>
  </si>
  <si>
    <t>09 0 01 15180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</si>
  <si>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</si>
  <si>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</si>
  <si>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78 0 01 00000</t>
  </si>
  <si>
    <t>Основное мероприятие "Организация благоустройства на территории поселения"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</si>
  <si>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</si>
  <si>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</si>
  <si>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</si>
  <si>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</si>
  <si>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</si>
  <si>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</si>
  <si>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</si>
  <si>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</si>
  <si>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</si>
  <si>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98 9 09 06070</t>
  </si>
  <si>
    <t>0707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</si>
  <si>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</si>
  <si>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</si>
  <si>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</si>
  <si>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</si>
  <si>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</si>
  <si>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</si>
  <si>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 xml:space="preserve"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</si>
  <si>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</si>
  <si>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</si>
  <si>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</si>
  <si>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</si>
  <si>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07 1 01 S0140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</si>
  <si>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</si>
  <si>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</si>
  <si>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</si>
  <si>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</si>
  <si>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4М 0 00 00000</t>
  </si>
  <si>
    <t>7М 0 01 S4310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</si>
  <si>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</si>
  <si>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</si>
  <si>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Подпрограмма "Пожарная безопасность муниципального образования Мгинское городское поселение" 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</si>
  <si>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</si>
  <si>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</si>
  <si>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</si>
  <si>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</si>
  <si>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98 9 09 51180</t>
  </si>
  <si>
    <t>Мобилизационная и вневойсковая подготовка</t>
  </si>
  <si>
    <t>0203</t>
  </si>
  <si>
    <t>10 1 01 S0360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</si>
  <si>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</si>
  <si>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</si>
  <si>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</si>
  <si>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</si>
  <si>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</si>
  <si>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7М 0 01 14670</t>
  </si>
  <si>
    <t>Мероприятия по борьбе с борщевиком Сосновского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</si>
  <si>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</si>
  <si>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</si>
  <si>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</si>
  <si>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1М 0 00 00000</t>
  </si>
  <si>
    <t>1М 1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</si>
  <si>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</si>
  <si>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</si>
  <si>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78 0 01 06180</t>
  </si>
  <si>
    <t>Субсидии на возмещение затрат в связи приобретение коммунальной спецтехники в лизинг</t>
  </si>
  <si>
    <t>10 2 01 11760</t>
  </si>
  <si>
    <t>Приобретение наградной и спортивной атрибутики, сувенирной продукции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</si>
  <si>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</si>
  <si>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Процентные платежи по муниципальному долгу </t>
  </si>
  <si>
    <t xml:space="preserve">Ремонт автомобильных дорог общего пользования местного значения </t>
  </si>
  <si>
    <t>07 1 01 11480</t>
  </si>
  <si>
    <t xml:space="preserve">Мероприятия по ремонту  дорог общего пользования </t>
  </si>
  <si>
    <t>98 9 09 15010</t>
  </si>
  <si>
    <t xml:space="preserve">Капитальный ремонт (ремонт) муниципального жилищного фонда 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</si>
  <si>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</si>
  <si>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</si>
  <si>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</si>
  <si>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</si>
  <si>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</si>
  <si>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</si>
  <si>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Мероприятия по подготовке объектов теплоснабжения к отопительному сезону на территории Ленинградской области</t>
  </si>
  <si>
    <t>7Р 1 01 S0160</t>
  </si>
  <si>
    <t>7Р 1 01 15470</t>
  </si>
  <si>
    <t>Мероприятия по подготовке объектов теплоснабжения к отопительному сезону</t>
  </si>
  <si>
    <t>Мероприятия в области коммунального хозяйства</t>
  </si>
  <si>
    <t>98 9 09 15500</t>
  </si>
  <si>
    <t>Реализация мероприятий по повышению надежности и энергетической эффективности в системах теплоснабжения</t>
  </si>
  <si>
    <t xml:space="preserve">Расходы на приобретение товаров, работ, услуг в целях обеспечения публикации муниципальных правовых актов </t>
  </si>
  <si>
    <t>98 9 09 11020</t>
  </si>
  <si>
    <t>Мероприятия по (капитальному ремонту) ремонту дорог общего пользования</t>
  </si>
  <si>
    <t>09 0 02 00000</t>
  </si>
  <si>
    <t>09 0 02 S0200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</si>
  <si>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</si>
  <si>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</si>
  <si>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7Р 1 01 S0180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</si>
  <si>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</si>
  <si>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10 1 01 S0350</t>
  </si>
  <si>
    <t>Капитальный ремонт объектов культуры городских поселений Ленинградской области</t>
  </si>
  <si>
    <t>98 9 09 15350</t>
  </si>
  <si>
    <t xml:space="preserve">Осуществление земельного контроля поселений за использованием земель на территориях поселений </t>
  </si>
  <si>
    <t>67 9 00 00000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</si>
  <si>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</si>
  <si>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</si>
  <si>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</si>
  <si>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Осуществление первичного воинского учета на территориях, где отсутствуют военные комиссариаты</t>
  </si>
  <si>
    <t>07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</si>
  <si>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</si>
  <si>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</si>
  <si>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</si>
  <si>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</si>
  <si>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1М 1 F2 00000</t>
  </si>
  <si>
    <t>1М 1 F2 55550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</si>
  <si>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</si>
  <si>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</si>
  <si>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</si>
  <si>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4D 0 01 S4770</t>
  </si>
  <si>
    <t>4D 0 01 00000</t>
  </si>
  <si>
    <t>4D 0 00 00000</t>
  </si>
  <si>
    <t>98 9 09 17370</t>
  </si>
  <si>
    <t>Проверка достоверности сметной документации</t>
  </si>
  <si>
    <t>Муниципальная программа 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</t>
  </si>
  <si>
    <t>05 1 01 13050</t>
  </si>
  <si>
    <t>Муниципальная программа "Грантовая поддержка местных инициатив граждан,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области"</t>
  </si>
  <si>
    <t>4Z 0 00 00000</t>
  </si>
  <si>
    <t>4Z 0 01 00000</t>
  </si>
  <si>
    <t>4Z 0 01S5670</t>
  </si>
  <si>
    <t>Основное мероприятие "Создание и обустройство спортивного комплекса в д. Сологубовка "</t>
  </si>
  <si>
    <t>Обеспечение устойчивого развития сельских территорий</t>
  </si>
  <si>
    <t>Основное мероприятие "Благоустройство в административном центре поселения г.п.Мга"</t>
  </si>
  <si>
    <t>4М 0 01 00000</t>
  </si>
  <si>
    <t>4М 0 01 S4660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</si>
  <si>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</si>
  <si>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</si>
  <si>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</si>
  <si>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</si>
  <si>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</si>
  <si>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</si>
  <si>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</si>
  <si>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</si>
  <si>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</si>
  <si>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</si>
  <si>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</si>
  <si>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</si>
  <si>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700</t>
  </si>
  <si>
    <t>Обслуживание государственного (муниципального) долга</t>
  </si>
  <si>
    <t>Обеспечение устойчивого сокращения непригодного для проживания жилого фонда</t>
  </si>
  <si>
    <t>98 9 F3 6748S</t>
  </si>
  <si>
    <t>Поддержка развития общественной инфраструктуры муниципального значения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</si>
  <si>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</si>
  <si>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</si>
  <si>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67 1 09 00210</t>
  </si>
  <si>
    <t>Обеспечение деятельности высшего должностного лица муниципального образования</t>
  </si>
  <si>
    <t>67 1 09 00000</t>
  </si>
  <si>
    <t>4R 0 00 00000</t>
  </si>
  <si>
    <t>4R 0 01 00000</t>
  </si>
  <si>
    <t>4R 0 01 S4270</t>
  </si>
  <si>
    <t>Муниципальная программа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области»</t>
  </si>
  <si>
    <t>Основное мероприятие "Обеспечения бесперебойного электроснабжения газовой котельной"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</si>
  <si>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</si>
  <si>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Мгинское городское поселение на 2020 год </t>
  </si>
  <si>
    <t>78 0 01 S4840</t>
  </si>
  <si>
    <t>98 9 09 13490</t>
  </si>
  <si>
    <t>0314</t>
  </si>
  <si>
    <t>Другие вопросы в области национальной безопасности и правоохранительной деятельности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</si>
  <si>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</si>
  <si>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от 5 декабря 2019 г. №34</t>
  </si>
  <si>
    <t>(в редакции решения совета депутатов</t>
  </si>
  <si>
    <t>Создание и развитие местной системы оповещения на территории МО Мгинское городское поселение</t>
  </si>
  <si>
    <t>98 9 09 14090</t>
  </si>
  <si>
    <t>Капитальный ремонт (ремонт) автомобильных дорог местного значения и искусственных сооружений на них</t>
  </si>
  <si>
    <t>08 0 01 14890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</si>
  <si>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</si>
  <si>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7Р 2 00 00000</t>
  </si>
  <si>
    <t>7Р 2 01 00000</t>
  </si>
  <si>
    <t>7Р 2 01 16390</t>
  </si>
  <si>
    <t>Капитальный ремонт системы водоснабжения п.Старая Малукса</t>
  </si>
  <si>
    <t>Подпрограмма "Модернизация систем водоснабжения в МО Мгинское городское поселение"</t>
  </si>
  <si>
    <t>Основное мероприятие "Мероприятия по ремонту объектов водоснабжения"</t>
  </si>
  <si>
    <t>4V 0 00 00000</t>
  </si>
  <si>
    <t>4V 0 01 00000</t>
  </si>
  <si>
    <t>4V 0 01 S0660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</si>
  <si>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</si>
  <si>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</si>
  <si>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Проектирование, строительство и реконструкция объектов в целях обустройства сельских населенных пунктов</t>
  </si>
  <si>
    <t>98 9 09 06090</t>
  </si>
  <si>
    <t>Субсидии на возмещение части фактических затрат (убытков) по теплоснабжению</t>
  </si>
  <si>
    <t>1М 2 F2 55550</t>
  </si>
  <si>
    <t>1М 2 F2 00000</t>
  </si>
  <si>
    <t>1М 2 00 00000</t>
  </si>
  <si>
    <t>Подпрограмма "Благоустройство общественных территорий в населенных пунктах МО Мгинское городское поселение"</t>
  </si>
  <si>
    <t>10 1 01 81000</t>
  </si>
  <si>
    <t>Реконструкция клуба в п. Старая Малукса</t>
  </si>
  <si>
    <t>10 1 01 S0670</t>
  </si>
  <si>
    <t>Мероприятия по капитальному ремонту объектов</t>
  </si>
  <si>
    <t>98 9 09 10090</t>
  </si>
  <si>
    <t xml:space="preserve">Расходы на капитальный ремонт (ремонт) прочих объектов </t>
  </si>
  <si>
    <t>98 9 09 16270</t>
  </si>
  <si>
    <t>Составление смет, проведение экспертиз и осуществление технического надзора</t>
  </si>
  <si>
    <t>10 1 01 12550</t>
  </si>
  <si>
    <t>Капитальный ремонт (ремонт) объекта культуры городского поселения</t>
  </si>
  <si>
    <t>от "05" марта 2020г №7)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</si>
</sst>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[$-FC19]d\ mmmm\ yyyy\ &quot;г.&quot;"/>
    <numFmt numFmtId="187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hair"/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wrapText="1"/>
    </xf>
    <xf numFmtId="0" fontId="5" fillId="34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left" wrapText="1"/>
    </xf>
    <xf numFmtId="172" fontId="8" fillId="33" borderId="36" xfId="0" applyNumberFormat="1" applyFont="1" applyFill="1" applyBorder="1" applyAlignment="1">
      <alignment horizontal="right"/>
    </xf>
    <xf numFmtId="0" fontId="8" fillId="33" borderId="37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left" wrapText="1"/>
    </xf>
    <xf numFmtId="0" fontId="9" fillId="33" borderId="38" xfId="0" applyNumberFormat="1" applyFont="1" applyFill="1" applyBorder="1" applyAlignment="1">
      <alignment horizontal="left" wrapText="1"/>
    </xf>
    <xf numFmtId="172" fontId="9" fillId="33" borderId="39" xfId="0" applyNumberFormat="1" applyFont="1" applyFill="1" applyBorder="1" applyAlignment="1">
      <alignment horizontal="right"/>
    </xf>
    <xf numFmtId="49" fontId="9" fillId="33" borderId="40" xfId="0" applyNumberFormat="1" applyFont="1" applyFill="1" applyBorder="1" applyAlignment="1">
      <alignment horizontal="left" wrapText="1"/>
    </xf>
    <xf numFmtId="172" fontId="9" fillId="33" borderId="41" xfId="0" applyNumberFormat="1" applyFont="1" applyFill="1" applyBorder="1" applyAlignment="1">
      <alignment horizontal="right"/>
    </xf>
    <xf numFmtId="49" fontId="9" fillId="33" borderId="42" xfId="0" applyNumberFormat="1" applyFont="1" applyFill="1" applyBorder="1" applyAlignment="1">
      <alignment horizontal="left" wrapText="1"/>
    </xf>
    <xf numFmtId="172" fontId="9" fillId="33" borderId="43" xfId="0" applyNumberFormat="1" applyFont="1" applyFill="1" applyBorder="1" applyAlignment="1">
      <alignment horizontal="right"/>
    </xf>
    <xf numFmtId="0" fontId="9" fillId="33" borderId="44" xfId="0" applyNumberFormat="1" applyFont="1" applyFill="1" applyBorder="1" applyAlignment="1">
      <alignment horizontal="left" wrapText="1"/>
    </xf>
    <xf numFmtId="49" fontId="9" fillId="33" borderId="45" xfId="0" applyNumberFormat="1" applyFont="1" applyFill="1" applyBorder="1" applyAlignment="1">
      <alignment horizontal="left" wrapText="1"/>
    </xf>
    <xf numFmtId="49" fontId="9" fillId="33" borderId="46" xfId="0" applyNumberFormat="1" applyFont="1" applyFill="1" applyBorder="1" applyAlignment="1">
      <alignment horizontal="left" wrapText="1"/>
    </xf>
    <xf numFmtId="0" fontId="8" fillId="33" borderId="47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72" fontId="9" fillId="33" borderId="49" xfId="0" applyNumberFormat="1" applyFont="1" applyFill="1" applyBorder="1" applyAlignment="1">
      <alignment horizontal="right"/>
    </xf>
    <xf numFmtId="49" fontId="9" fillId="33" borderId="50" xfId="0" applyNumberFormat="1" applyFont="1" applyFill="1" applyBorder="1" applyAlignment="1">
      <alignment horizontal="left" wrapText="1"/>
    </xf>
    <xf numFmtId="0" fontId="9" fillId="33" borderId="51" xfId="0" applyNumberFormat="1" applyFont="1" applyFill="1" applyBorder="1" applyAlignment="1">
      <alignment horizontal="left" wrapText="1"/>
    </xf>
    <xf numFmtId="172" fontId="9" fillId="33" borderId="52" xfId="0" applyNumberFormat="1" applyFont="1" applyFill="1" applyBorder="1" applyAlignment="1">
      <alignment horizontal="right"/>
    </xf>
    <xf numFmtId="172" fontId="9" fillId="33" borderId="53" xfId="0" applyNumberFormat="1" applyFont="1" applyFill="1" applyBorder="1" applyAlignment="1">
      <alignment horizontal="right"/>
    </xf>
    <xf numFmtId="172" fontId="9" fillId="33" borderId="54" xfId="0" applyNumberFormat="1" applyFont="1" applyFill="1" applyBorder="1" applyAlignment="1">
      <alignment horizontal="right"/>
    </xf>
    <xf numFmtId="49" fontId="8" fillId="33" borderId="51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0" fontId="8" fillId="33" borderId="37" xfId="0" applyNumberFormat="1" applyFont="1" applyFill="1" applyBorder="1" applyAlignment="1">
      <alignment horizontal="left" wrapText="1"/>
    </xf>
    <xf numFmtId="0" fontId="9" fillId="33" borderId="55" xfId="0" applyNumberFormat="1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left" wrapText="1"/>
    </xf>
    <xf numFmtId="172" fontId="8" fillId="33" borderId="36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left" wrapText="1"/>
    </xf>
    <xf numFmtId="172" fontId="8" fillId="33" borderId="56" xfId="0" applyNumberFormat="1" applyFont="1" applyFill="1" applyBorder="1" applyAlignment="1">
      <alignment horizontal="right"/>
    </xf>
    <xf numFmtId="49" fontId="9" fillId="33" borderId="57" xfId="0" applyNumberFormat="1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right"/>
    </xf>
    <xf numFmtId="0" fontId="8" fillId="33" borderId="35" xfId="0" applyFont="1" applyFill="1" applyBorder="1" applyAlignment="1">
      <alignment wrapText="1"/>
    </xf>
    <xf numFmtId="172" fontId="9" fillId="33" borderId="56" xfId="0" applyNumberFormat="1" applyFont="1" applyFill="1" applyBorder="1" applyAlignment="1">
      <alignment horizontal="right"/>
    </xf>
    <xf numFmtId="49" fontId="9" fillId="33" borderId="42" xfId="0" applyNumberFormat="1" applyFont="1" applyFill="1" applyBorder="1" applyAlignment="1">
      <alignment horizontal="left" wrapText="1"/>
    </xf>
    <xf numFmtId="172" fontId="8" fillId="33" borderId="59" xfId="0" applyNumberFormat="1" applyFont="1" applyFill="1" applyBorder="1" applyAlignment="1">
      <alignment horizontal="right"/>
    </xf>
    <xf numFmtId="0" fontId="9" fillId="33" borderId="60" xfId="0" applyNumberFormat="1" applyFont="1" applyFill="1" applyBorder="1" applyAlignment="1">
      <alignment horizontal="left" wrapText="1"/>
    </xf>
    <xf numFmtId="172" fontId="9" fillId="33" borderId="54" xfId="0" applyNumberFormat="1" applyFont="1" applyFill="1" applyBorder="1" applyAlignment="1">
      <alignment horizontal="right"/>
    </xf>
    <xf numFmtId="172" fontId="9" fillId="33" borderId="61" xfId="0" applyNumberFormat="1" applyFont="1" applyFill="1" applyBorder="1" applyAlignment="1">
      <alignment horizontal="right"/>
    </xf>
    <xf numFmtId="172" fontId="9" fillId="33" borderId="62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172" fontId="7" fillId="33" borderId="59" xfId="0" applyNumberFormat="1" applyFont="1" applyFill="1" applyBorder="1" applyAlignment="1">
      <alignment horizontal="right"/>
    </xf>
    <xf numFmtId="172" fontId="9" fillId="33" borderId="63" xfId="0" applyNumberFormat="1" applyFont="1" applyFill="1" applyBorder="1" applyAlignment="1">
      <alignment horizontal="right"/>
    </xf>
    <xf numFmtId="172" fontId="9" fillId="33" borderId="41" xfId="0" applyNumberFormat="1" applyFont="1" applyFill="1" applyBorder="1" applyAlignment="1">
      <alignment horizontal="right"/>
    </xf>
    <xf numFmtId="172" fontId="9" fillId="33" borderId="43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172" fontId="8" fillId="33" borderId="64" xfId="0" applyNumberFormat="1" applyFont="1" applyFill="1" applyBorder="1" applyAlignment="1">
      <alignment horizontal="right"/>
    </xf>
    <xf numFmtId="173" fontId="9" fillId="33" borderId="41" xfId="0" applyNumberFormat="1" applyFont="1" applyFill="1" applyBorder="1" applyAlignment="1">
      <alignment horizontal="right"/>
    </xf>
    <xf numFmtId="49" fontId="9" fillId="33" borderId="55" xfId="0" applyNumberFormat="1" applyFont="1" applyFill="1" applyBorder="1" applyAlignment="1">
      <alignment horizontal="left" wrapText="1"/>
    </xf>
    <xf numFmtId="49" fontId="8" fillId="33" borderId="65" xfId="0" applyNumberFormat="1" applyFont="1" applyFill="1" applyBorder="1" applyAlignment="1">
      <alignment horizontal="left" wrapText="1"/>
    </xf>
    <xf numFmtId="0" fontId="8" fillId="33" borderId="37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9" fillId="33" borderId="51" xfId="0" applyNumberFormat="1" applyFont="1" applyFill="1" applyBorder="1" applyAlignment="1">
      <alignment horizontal="left" wrapText="1"/>
    </xf>
    <xf numFmtId="49" fontId="6" fillId="33" borderId="44" xfId="0" applyNumberFormat="1" applyFont="1" applyFill="1" applyBorder="1" applyAlignment="1">
      <alignment horizontal="left" wrapText="1"/>
    </xf>
    <xf numFmtId="0" fontId="8" fillId="33" borderId="47" xfId="0" applyFont="1" applyFill="1" applyBorder="1" applyAlignment="1">
      <alignment wrapText="1"/>
    </xf>
    <xf numFmtId="172" fontId="7" fillId="33" borderId="64" xfId="0" applyNumberFormat="1" applyFont="1" applyFill="1" applyBorder="1" applyAlignment="1">
      <alignment horizontal="right"/>
    </xf>
    <xf numFmtId="172" fontId="6" fillId="33" borderId="52" xfId="0" applyNumberFormat="1" applyFont="1" applyFill="1" applyBorder="1" applyAlignment="1">
      <alignment horizontal="right"/>
    </xf>
    <xf numFmtId="172" fontId="7" fillId="33" borderId="66" xfId="0" applyNumberFormat="1" applyFont="1" applyFill="1" applyBorder="1" applyAlignment="1">
      <alignment horizontal="right"/>
    </xf>
    <xf numFmtId="49" fontId="9" fillId="33" borderId="46" xfId="0" applyNumberFormat="1" applyFont="1" applyFill="1" applyBorder="1" applyAlignment="1">
      <alignment horizontal="left" wrapText="1"/>
    </xf>
    <xf numFmtId="172" fontId="9" fillId="33" borderId="67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horizontal="left" wrapText="1"/>
    </xf>
    <xf numFmtId="172" fontId="6" fillId="33" borderId="59" xfId="0" applyNumberFormat="1" applyFont="1" applyFill="1" applyBorder="1" applyAlignment="1">
      <alignment horizontal="right"/>
    </xf>
    <xf numFmtId="172" fontId="9" fillId="33" borderId="62" xfId="0" applyNumberFormat="1" applyFont="1" applyFill="1" applyBorder="1" applyAlignment="1">
      <alignment horizontal="right"/>
    </xf>
    <xf numFmtId="172" fontId="9" fillId="33" borderId="61" xfId="0" applyNumberFormat="1" applyFont="1" applyFill="1" applyBorder="1" applyAlignment="1">
      <alignment horizontal="right"/>
    </xf>
    <xf numFmtId="172" fontId="6" fillId="33" borderId="64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6" fillId="33" borderId="38" xfId="0" applyNumberFormat="1" applyFont="1" applyFill="1" applyBorder="1" applyAlignment="1">
      <alignment horizontal="left" wrapText="1"/>
    </xf>
    <xf numFmtId="172" fontId="6" fillId="33" borderId="61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9" fillId="33" borderId="38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49" fontId="9" fillId="33" borderId="47" xfId="0" applyNumberFormat="1" applyFont="1" applyFill="1" applyBorder="1" applyAlignment="1">
      <alignment horizontal="left" wrapText="1"/>
    </xf>
    <xf numFmtId="172" fontId="9" fillId="33" borderId="48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87" fontId="8" fillId="33" borderId="35" xfId="0" applyNumberFormat="1" applyFont="1" applyFill="1" applyBorder="1" applyAlignment="1">
      <alignment horizontal="left" wrapText="1"/>
    </xf>
    <xf numFmtId="49" fontId="6" fillId="33" borderId="51" xfId="0" applyNumberFormat="1" applyFont="1" applyFill="1" applyBorder="1" applyAlignment="1">
      <alignment horizontal="left" wrapText="1"/>
    </xf>
    <xf numFmtId="173" fontId="6" fillId="33" borderId="61" xfId="0" applyNumberFormat="1" applyFont="1" applyFill="1" applyBorder="1" applyAlignment="1">
      <alignment horizontal="right"/>
    </xf>
    <xf numFmtId="173" fontId="9" fillId="33" borderId="62" xfId="0" applyNumberFormat="1" applyFont="1" applyFill="1" applyBorder="1" applyAlignment="1">
      <alignment horizontal="right"/>
    </xf>
    <xf numFmtId="173" fontId="9" fillId="33" borderId="54" xfId="0" applyNumberFormat="1" applyFont="1" applyFill="1" applyBorder="1" applyAlignment="1">
      <alignment horizontal="right"/>
    </xf>
    <xf numFmtId="0" fontId="6" fillId="33" borderId="44" xfId="0" applyFont="1" applyFill="1" applyBorder="1" applyAlignment="1">
      <alignment wrapText="1"/>
    </xf>
    <xf numFmtId="49" fontId="6" fillId="33" borderId="47" xfId="0" applyNumberFormat="1" applyFont="1" applyFill="1" applyBorder="1" applyAlignment="1">
      <alignment horizontal="left" wrapText="1"/>
    </xf>
    <xf numFmtId="172" fontId="6" fillId="33" borderId="49" xfId="0" applyNumberFormat="1" applyFont="1" applyFill="1" applyBorder="1" applyAlignment="1">
      <alignment horizontal="right"/>
    </xf>
    <xf numFmtId="49" fontId="9" fillId="33" borderId="60" xfId="0" applyNumberFormat="1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right"/>
    </xf>
    <xf numFmtId="172" fontId="9" fillId="33" borderId="63" xfId="0" applyNumberFormat="1" applyFont="1" applyFill="1" applyBorder="1" applyAlignment="1">
      <alignment horizontal="right"/>
    </xf>
    <xf numFmtId="0" fontId="6" fillId="33" borderId="44" xfId="0" applyNumberFormat="1" applyFont="1" applyFill="1" applyBorder="1" applyAlignment="1">
      <alignment horizontal="left" wrapText="1"/>
    </xf>
    <xf numFmtId="172" fontId="9" fillId="33" borderId="59" xfId="0" applyNumberFormat="1" applyFont="1" applyFill="1" applyBorder="1" applyAlignment="1">
      <alignment horizontal="right"/>
    </xf>
    <xf numFmtId="172" fontId="7" fillId="33" borderId="52" xfId="0" applyNumberFormat="1" applyFont="1" applyFill="1" applyBorder="1" applyAlignment="1">
      <alignment horizontal="right"/>
    </xf>
    <xf numFmtId="172" fontId="9" fillId="33" borderId="49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4" borderId="68" xfId="0" applyFont="1" applyFill="1" applyBorder="1" applyAlignment="1">
      <alignment horizontal="center" vertical="center" wrapText="1"/>
    </xf>
    <xf numFmtId="0" fontId="9" fillId="33" borderId="69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/>
    </xf>
    <xf numFmtId="49" fontId="8" fillId="33" borderId="70" xfId="0" applyNumberFormat="1" applyFont="1" applyFill="1" applyBorder="1" applyAlignment="1">
      <alignment horizontal="left" wrapText="1"/>
    </xf>
    <xf numFmtId="49" fontId="6" fillId="33" borderId="71" xfId="0" applyNumberFormat="1" applyFont="1" applyFill="1" applyBorder="1" applyAlignment="1">
      <alignment horizontal="left" wrapText="1"/>
    </xf>
    <xf numFmtId="0" fontId="8" fillId="33" borderId="72" xfId="0" applyFont="1" applyFill="1" applyBorder="1" applyAlignment="1">
      <alignment wrapText="1"/>
    </xf>
    <xf numFmtId="49" fontId="8" fillId="33" borderId="26" xfId="0" applyNumberFormat="1" applyFont="1" applyFill="1" applyBorder="1" applyAlignment="1">
      <alignment horizontal="left" wrapText="1"/>
    </xf>
    <xf numFmtId="0" fontId="9" fillId="33" borderId="73" xfId="0" applyNumberFormat="1" applyFont="1" applyFill="1" applyBorder="1" applyAlignment="1">
      <alignment horizontal="left" wrapText="1"/>
    </xf>
    <xf numFmtId="49" fontId="9" fillId="33" borderId="74" xfId="0" applyNumberFormat="1" applyFont="1" applyFill="1" applyBorder="1" applyAlignment="1">
      <alignment horizontal="left" wrapText="1"/>
    </xf>
    <xf numFmtId="49" fontId="6" fillId="33" borderId="46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2"/>
  <sheetViews>
    <sheetView showGridLines="0" tabSelected="1" view="pageBreakPreview" zoomScaleSheetLayoutView="100" zoomScalePageLayoutView="0" workbookViewId="0" topLeftCell="A1">
      <selection activeCell="B8" sqref="B8:E8"/>
    </sheetView>
  </sheetViews>
  <sheetFormatPr defaultColWidth="8.875" defaultRowHeight="12.75"/>
  <cols>
    <col min="1" max="1" width="85.25390625" style="4" customWidth="1"/>
    <col min="2" max="2" width="18.00390625" style="4" customWidth="1"/>
    <col min="3" max="3" width="9.25390625" style="4" customWidth="1"/>
    <col min="4" max="4" width="11.75390625" style="4" customWidth="1"/>
    <col min="5" max="5" width="21.125" style="148" customWidth="1"/>
    <col min="6" max="16384" width="8.875" style="4" customWidth="1"/>
  </cols>
  <sheetData>
    <row r="1" spans="1:5" ht="15.75" customHeight="1">
      <c r="A1" s="162" t="s">
        <v>27</v>
      </c>
      <c r="B1" s="162"/>
      <c r="C1" s="162"/>
      <c r="D1" s="162"/>
      <c r="E1" s="162"/>
    </row>
    <row r="2" spans="1:5" ht="15.75">
      <c r="A2" s="161" t="s">
        <v>30</v>
      </c>
      <c r="B2" s="161"/>
      <c r="C2" s="161"/>
      <c r="D2" s="161"/>
      <c r="E2" s="161"/>
    </row>
    <row r="3" spans="1:5" ht="15.75">
      <c r="A3" s="161" t="s">
        <v>43</v>
      </c>
      <c r="B3" s="161"/>
      <c r="C3" s="161"/>
      <c r="D3" s="161"/>
      <c r="E3" s="161"/>
    </row>
    <row r="4" spans="1:5" ht="15.75">
      <c r="A4" s="161" t="s">
        <v>44</v>
      </c>
      <c r="B4" s="161"/>
      <c r="C4" s="161"/>
      <c r="D4" s="161"/>
      <c r="E4" s="161"/>
    </row>
    <row r="5" spans="1:5" ht="15.75">
      <c r="A5" s="162" t="s">
        <v>318</v>
      </c>
      <c r="B5" s="162"/>
      <c r="C5" s="162"/>
      <c r="D5" s="162"/>
      <c r="E5" s="162"/>
    </row>
    <row r="6" spans="2:5" ht="15.75">
      <c r="B6" s="162" t="s">
        <v>209</v>
      </c>
      <c r="C6" s="162"/>
      <c r="D6" s="162"/>
      <c r="E6" s="162"/>
    </row>
    <row r="7" spans="1:5" ht="15.75" customHeight="1">
      <c r="A7" s="161" t="s">
        <v>319</v>
      </c>
      <c r="B7" s="161"/>
      <c r="C7" s="161"/>
      <c r="D7" s="161"/>
      <c r="E7" s="161"/>
    </row>
    <row r="8" spans="2:5" ht="15.75">
      <c r="B8" s="162" t="s">
        <v>353</v>
      </c>
      <c r="C8" s="162"/>
      <c r="D8" s="162"/>
      <c r="E8" s="162"/>
    </row>
    <row r="9" spans="1:5" ht="99" customHeight="1">
      <c r="A9" s="159" t="s">
        <v>312</v>
      </c>
      <c r="B9" s="159"/>
      <c r="C9" s="159"/>
      <c r="D9" s="159"/>
      <c r="E9" s="159"/>
    </row>
    <row r="10" spans="1:5" ht="19.5" customHeight="1">
      <c r="A10" s="160"/>
      <c r="B10" s="160"/>
      <c r="C10" s="160"/>
      <c r="D10" s="160"/>
      <c r="E10" s="160"/>
    </row>
    <row r="11" ht="13.5" customHeight="1" thickBot="1"/>
    <row r="12" spans="1:5" ht="43.5" customHeight="1" thickBot="1" thickTop="1">
      <c r="A12" s="54" t="s">
        <v>0</v>
      </c>
      <c r="B12" s="10" t="s">
        <v>2</v>
      </c>
      <c r="C12" s="10" t="s">
        <v>3</v>
      </c>
      <c r="D12" s="10" t="s">
        <v>1</v>
      </c>
      <c r="E12" s="149" t="s">
        <v>4</v>
      </c>
    </row>
    <row r="13" spans="1:5" ht="17.25" customHeight="1" thickTop="1">
      <c r="A13" s="55">
        <v>1</v>
      </c>
      <c r="B13" s="5">
        <v>2</v>
      </c>
      <c r="C13" s="5">
        <v>3</v>
      </c>
      <c r="D13" s="5">
        <v>4</v>
      </c>
      <c r="E13" s="56">
        <v>5</v>
      </c>
    </row>
    <row r="14" spans="1:5" ht="60">
      <c r="A14" s="57" t="s">
        <v>178</v>
      </c>
      <c r="B14" s="11" t="s">
        <v>83</v>
      </c>
      <c r="C14" s="11"/>
      <c r="D14" s="11"/>
      <c r="E14" s="58">
        <f>E15+E26</f>
        <v>562.8</v>
      </c>
    </row>
    <row r="15" spans="1:5" ht="51.75" customHeight="1">
      <c r="A15" s="59" t="s">
        <v>179</v>
      </c>
      <c r="B15" s="11" t="s">
        <v>84</v>
      </c>
      <c r="C15" s="11" t="s">
        <v>5</v>
      </c>
      <c r="D15" s="11"/>
      <c r="E15" s="58">
        <f>E16</f>
        <v>165.8</v>
      </c>
    </row>
    <row r="16" spans="1:5" ht="30">
      <c r="A16" s="60" t="s">
        <v>85</v>
      </c>
      <c r="B16" s="11" t="s">
        <v>86</v>
      </c>
      <c r="C16" s="11"/>
      <c r="D16" s="11"/>
      <c r="E16" s="58">
        <f>E20+E23+E17</f>
        <v>165.8</v>
      </c>
    </row>
    <row r="17" spans="1:5" ht="30">
      <c r="A17" s="61" t="s">
        <v>320</v>
      </c>
      <c r="B17" s="12" t="s">
        <v>274</v>
      </c>
      <c r="C17" s="13"/>
      <c r="D17" s="13"/>
      <c r="E17" s="62">
        <f>E18</f>
        <v>40</v>
      </c>
    </row>
    <row r="18" spans="1:5" ht="30">
      <c r="A18" s="63" t="s">
        <v>284</v>
      </c>
      <c r="B18" s="12" t="s">
        <v>274</v>
      </c>
      <c r="C18" s="2" t="s">
        <v>285</v>
      </c>
      <c r="D18" s="2"/>
      <c r="E18" s="64">
        <f>E19</f>
        <v>40</v>
      </c>
    </row>
    <row r="19" spans="1:5" ht="30">
      <c r="A19" s="65" t="s">
        <v>196</v>
      </c>
      <c r="B19" s="20" t="s">
        <v>274</v>
      </c>
      <c r="C19" s="3" t="s">
        <v>285</v>
      </c>
      <c r="D19" s="3" t="s">
        <v>13</v>
      </c>
      <c r="E19" s="66">
        <v>40</v>
      </c>
    </row>
    <row r="20" spans="1:5" ht="23.25" customHeight="1">
      <c r="A20" s="61" t="s">
        <v>87</v>
      </c>
      <c r="B20" s="12" t="s">
        <v>90</v>
      </c>
      <c r="C20" s="13"/>
      <c r="D20" s="13"/>
      <c r="E20" s="62">
        <f>E21</f>
        <v>17.6</v>
      </c>
    </row>
    <row r="21" spans="1:5" ht="30">
      <c r="A21" s="63" t="s">
        <v>284</v>
      </c>
      <c r="B21" s="12" t="s">
        <v>90</v>
      </c>
      <c r="C21" s="2" t="s">
        <v>285</v>
      </c>
      <c r="D21" s="2"/>
      <c r="E21" s="64">
        <f>E22</f>
        <v>17.6</v>
      </c>
    </row>
    <row r="22" spans="1:5" ht="30">
      <c r="A22" s="65" t="s">
        <v>196</v>
      </c>
      <c r="B22" s="12" t="s">
        <v>90</v>
      </c>
      <c r="C22" s="3" t="s">
        <v>285</v>
      </c>
      <c r="D22" s="3" t="s">
        <v>13</v>
      </c>
      <c r="E22" s="66">
        <v>17.6</v>
      </c>
    </row>
    <row r="23" spans="1:5" ht="51" customHeight="1">
      <c r="A23" s="67" t="s">
        <v>88</v>
      </c>
      <c r="B23" s="7" t="s">
        <v>91</v>
      </c>
      <c r="C23" s="9"/>
      <c r="D23" s="9"/>
      <c r="E23" s="75">
        <f>E24</f>
        <v>108.2</v>
      </c>
    </row>
    <row r="24" spans="1:5" ht="15">
      <c r="A24" s="68" t="s">
        <v>286</v>
      </c>
      <c r="B24" s="19" t="s">
        <v>91</v>
      </c>
      <c r="C24" s="2" t="s">
        <v>287</v>
      </c>
      <c r="D24" s="2"/>
      <c r="E24" s="96">
        <f>E25</f>
        <v>108.2</v>
      </c>
    </row>
    <row r="25" spans="1:5" ht="30">
      <c r="A25" s="69" t="s">
        <v>196</v>
      </c>
      <c r="B25" s="25" t="s">
        <v>91</v>
      </c>
      <c r="C25" s="24" t="s">
        <v>287</v>
      </c>
      <c r="D25" s="24" t="s">
        <v>13</v>
      </c>
      <c r="E25" s="88">
        <v>108.2</v>
      </c>
    </row>
    <row r="26" spans="1:5" ht="30">
      <c r="A26" s="60" t="s">
        <v>193</v>
      </c>
      <c r="B26" s="11" t="s">
        <v>89</v>
      </c>
      <c r="C26" s="16"/>
      <c r="D26" s="11"/>
      <c r="E26" s="58">
        <f>E27</f>
        <v>397</v>
      </c>
    </row>
    <row r="27" spans="1:5" ht="24" customHeight="1">
      <c r="A27" s="70" t="s">
        <v>93</v>
      </c>
      <c r="B27" s="11" t="s">
        <v>92</v>
      </c>
      <c r="C27" s="28"/>
      <c r="D27" s="15"/>
      <c r="E27" s="71">
        <f>E28+E31</f>
        <v>397</v>
      </c>
    </row>
    <row r="28" spans="1:5" ht="30">
      <c r="A28" s="67" t="s">
        <v>94</v>
      </c>
      <c r="B28" s="7" t="s">
        <v>95</v>
      </c>
      <c r="C28" s="7"/>
      <c r="D28" s="7"/>
      <c r="E28" s="72">
        <f>E29</f>
        <v>347</v>
      </c>
    </row>
    <row r="29" spans="1:5" ht="30">
      <c r="A29" s="63" t="s">
        <v>284</v>
      </c>
      <c r="B29" s="2" t="s">
        <v>95</v>
      </c>
      <c r="C29" s="2" t="s">
        <v>285</v>
      </c>
      <c r="D29" s="2"/>
      <c r="E29" s="64">
        <f>E30</f>
        <v>347</v>
      </c>
    </row>
    <row r="30" spans="1:5" ht="15">
      <c r="A30" s="73" t="s">
        <v>14</v>
      </c>
      <c r="B30" s="3" t="s">
        <v>95</v>
      </c>
      <c r="C30" s="3" t="s">
        <v>285</v>
      </c>
      <c r="D30" s="3" t="s">
        <v>15</v>
      </c>
      <c r="E30" s="66">
        <f>297+50</f>
        <v>347</v>
      </c>
    </row>
    <row r="31" spans="1:5" ht="30">
      <c r="A31" s="74" t="s">
        <v>96</v>
      </c>
      <c r="B31" s="7" t="s">
        <v>97</v>
      </c>
      <c r="C31" s="7"/>
      <c r="D31" s="7"/>
      <c r="E31" s="75">
        <f>E32</f>
        <v>50</v>
      </c>
    </row>
    <row r="32" spans="1:5" ht="15">
      <c r="A32" s="63" t="s">
        <v>290</v>
      </c>
      <c r="B32" s="2" t="s">
        <v>97</v>
      </c>
      <c r="C32" s="2" t="s">
        <v>291</v>
      </c>
      <c r="D32" s="34"/>
      <c r="E32" s="76">
        <f>E33</f>
        <v>50</v>
      </c>
    </row>
    <row r="33" spans="1:5" ht="15">
      <c r="A33" s="73" t="s">
        <v>14</v>
      </c>
      <c r="B33" s="3" t="s">
        <v>97</v>
      </c>
      <c r="C33" s="3" t="s">
        <v>291</v>
      </c>
      <c r="D33" s="3" t="s">
        <v>15</v>
      </c>
      <c r="E33" s="77">
        <v>50</v>
      </c>
    </row>
    <row r="34" spans="1:5" ht="75">
      <c r="A34" s="78" t="s">
        <v>98</v>
      </c>
      <c r="B34" s="17" t="s">
        <v>99</v>
      </c>
      <c r="C34" s="18"/>
      <c r="D34" s="17"/>
      <c r="E34" s="79">
        <f>E35+E52</f>
        <v>21604</v>
      </c>
    </row>
    <row r="35" spans="1:5" ht="75">
      <c r="A35" s="80" t="s">
        <v>100</v>
      </c>
      <c r="B35" s="11" t="s">
        <v>101</v>
      </c>
      <c r="C35" s="11"/>
      <c r="D35" s="11"/>
      <c r="E35" s="58">
        <f>E36</f>
        <v>21054</v>
      </c>
    </row>
    <row r="36" spans="1:5" ht="30">
      <c r="A36" s="80" t="s">
        <v>102</v>
      </c>
      <c r="B36" s="11" t="s">
        <v>103</v>
      </c>
      <c r="C36" s="11"/>
      <c r="D36" s="11"/>
      <c r="E36" s="58">
        <f>E40+E49+E43+E37+E46</f>
        <v>21054</v>
      </c>
    </row>
    <row r="37" spans="1:5" ht="15">
      <c r="A37" s="81" t="s">
        <v>224</v>
      </c>
      <c r="B37" s="12" t="s">
        <v>223</v>
      </c>
      <c r="C37" s="13"/>
      <c r="D37" s="13"/>
      <c r="E37" s="62">
        <f>E38</f>
        <v>1600</v>
      </c>
    </row>
    <row r="38" spans="1:5" ht="30">
      <c r="A38" s="63" t="s">
        <v>284</v>
      </c>
      <c r="B38" s="19" t="s">
        <v>223</v>
      </c>
      <c r="C38" s="2" t="s">
        <v>285</v>
      </c>
      <c r="D38" s="19"/>
      <c r="E38" s="64">
        <f>E39</f>
        <v>1600</v>
      </c>
    </row>
    <row r="39" spans="1:5" ht="15">
      <c r="A39" s="82" t="s">
        <v>42</v>
      </c>
      <c r="B39" s="20" t="s">
        <v>223</v>
      </c>
      <c r="C39" s="3" t="s">
        <v>285</v>
      </c>
      <c r="D39" s="20" t="s">
        <v>41</v>
      </c>
      <c r="E39" s="66">
        <f>1100+500</f>
        <v>1600</v>
      </c>
    </row>
    <row r="40" spans="1:5" ht="15">
      <c r="A40" s="81" t="s">
        <v>104</v>
      </c>
      <c r="B40" s="12" t="s">
        <v>105</v>
      </c>
      <c r="C40" s="13"/>
      <c r="D40" s="13"/>
      <c r="E40" s="62">
        <f>E41</f>
        <v>10620.4</v>
      </c>
    </row>
    <row r="41" spans="1:5" ht="30">
      <c r="A41" s="63" t="s">
        <v>284</v>
      </c>
      <c r="B41" s="19" t="s">
        <v>105</v>
      </c>
      <c r="C41" s="2" t="s">
        <v>285</v>
      </c>
      <c r="D41" s="19"/>
      <c r="E41" s="64">
        <f>E42</f>
        <v>10620.4</v>
      </c>
    </row>
    <row r="42" spans="1:5" ht="15">
      <c r="A42" s="82" t="s">
        <v>42</v>
      </c>
      <c r="B42" s="20" t="s">
        <v>105</v>
      </c>
      <c r="C42" s="3" t="s">
        <v>285</v>
      </c>
      <c r="D42" s="20" t="s">
        <v>41</v>
      </c>
      <c r="E42" s="66">
        <f>10400+220.4</f>
        <v>10620.4</v>
      </c>
    </row>
    <row r="43" spans="1:5" ht="15">
      <c r="A43" s="81" t="s">
        <v>222</v>
      </c>
      <c r="B43" s="12" t="s">
        <v>184</v>
      </c>
      <c r="C43" s="13"/>
      <c r="D43" s="13"/>
      <c r="E43" s="62">
        <f>E44</f>
        <v>2683.5</v>
      </c>
    </row>
    <row r="44" spans="1:5" ht="30">
      <c r="A44" s="63" t="s">
        <v>284</v>
      </c>
      <c r="B44" s="19" t="s">
        <v>184</v>
      </c>
      <c r="C44" s="2" t="s">
        <v>285</v>
      </c>
      <c r="D44" s="19"/>
      <c r="E44" s="64">
        <f>E45</f>
        <v>2683.5</v>
      </c>
    </row>
    <row r="45" spans="1:5" ht="15">
      <c r="A45" s="82" t="s">
        <v>42</v>
      </c>
      <c r="B45" s="20" t="s">
        <v>184</v>
      </c>
      <c r="C45" s="3" t="s">
        <v>285</v>
      </c>
      <c r="D45" s="20" t="s">
        <v>41</v>
      </c>
      <c r="E45" s="66">
        <f>2255.3+335+93.2</f>
        <v>2683.5</v>
      </c>
    </row>
    <row r="46" spans="1:5" ht="30">
      <c r="A46" s="81" t="s">
        <v>259</v>
      </c>
      <c r="B46" s="12" t="s">
        <v>258</v>
      </c>
      <c r="C46" s="13"/>
      <c r="D46" s="13"/>
      <c r="E46" s="62">
        <f>E47</f>
        <v>3888.8</v>
      </c>
    </row>
    <row r="47" spans="1:5" ht="30">
      <c r="A47" s="63" t="s">
        <v>284</v>
      </c>
      <c r="B47" s="19" t="s">
        <v>258</v>
      </c>
      <c r="C47" s="2" t="s">
        <v>285</v>
      </c>
      <c r="D47" s="19"/>
      <c r="E47" s="64">
        <f>E48</f>
        <v>3888.8</v>
      </c>
    </row>
    <row r="48" spans="1:5" ht="15">
      <c r="A48" s="82" t="s">
        <v>42</v>
      </c>
      <c r="B48" s="20" t="s">
        <v>258</v>
      </c>
      <c r="C48" s="3" t="s">
        <v>285</v>
      </c>
      <c r="D48" s="20" t="s">
        <v>41</v>
      </c>
      <c r="E48" s="66">
        <f>311.1+3538.8+38.9</f>
        <v>3888.8</v>
      </c>
    </row>
    <row r="49" spans="1:5" ht="30">
      <c r="A49" s="81" t="s">
        <v>106</v>
      </c>
      <c r="B49" s="12" t="s">
        <v>107</v>
      </c>
      <c r="C49" s="13"/>
      <c r="D49" s="13"/>
      <c r="E49" s="62">
        <f>E50</f>
        <v>2261.3</v>
      </c>
    </row>
    <row r="50" spans="1:5" ht="30">
      <c r="A50" s="63" t="s">
        <v>284</v>
      </c>
      <c r="B50" s="19" t="s">
        <v>107</v>
      </c>
      <c r="C50" s="2" t="s">
        <v>285</v>
      </c>
      <c r="D50" s="19"/>
      <c r="E50" s="64">
        <f>E51</f>
        <v>2261.3</v>
      </c>
    </row>
    <row r="51" spans="1:5" ht="15">
      <c r="A51" s="82" t="s">
        <v>42</v>
      </c>
      <c r="B51" s="20" t="s">
        <v>107</v>
      </c>
      <c r="C51" s="3" t="s">
        <v>285</v>
      </c>
      <c r="D51" s="20" t="s">
        <v>41</v>
      </c>
      <c r="E51" s="66">
        <v>2261.3</v>
      </c>
    </row>
    <row r="52" spans="1:5" ht="15">
      <c r="A52" s="59" t="s">
        <v>108</v>
      </c>
      <c r="B52" s="11" t="s">
        <v>109</v>
      </c>
      <c r="C52" s="11"/>
      <c r="D52" s="11"/>
      <c r="E52" s="83">
        <f>E53</f>
        <v>550</v>
      </c>
    </row>
    <row r="53" spans="1:5" ht="30">
      <c r="A53" s="59" t="s">
        <v>112</v>
      </c>
      <c r="B53" s="11" t="s">
        <v>110</v>
      </c>
      <c r="C53" s="11"/>
      <c r="D53" s="11"/>
      <c r="E53" s="83">
        <f>E54</f>
        <v>550</v>
      </c>
    </row>
    <row r="54" spans="1:5" ht="30">
      <c r="A54" s="81" t="s">
        <v>113</v>
      </c>
      <c r="B54" s="21" t="s">
        <v>111</v>
      </c>
      <c r="C54" s="13"/>
      <c r="D54" s="13"/>
      <c r="E54" s="62">
        <f>E55</f>
        <v>550</v>
      </c>
    </row>
    <row r="55" spans="1:5" ht="30">
      <c r="A55" s="63" t="s">
        <v>284</v>
      </c>
      <c r="B55" s="22" t="s">
        <v>111</v>
      </c>
      <c r="C55" s="2" t="s">
        <v>285</v>
      </c>
      <c r="D55" s="19"/>
      <c r="E55" s="64">
        <f>E56</f>
        <v>550</v>
      </c>
    </row>
    <row r="56" spans="1:5" ht="15">
      <c r="A56" s="82" t="s">
        <v>42</v>
      </c>
      <c r="B56" s="20" t="s">
        <v>111</v>
      </c>
      <c r="C56" s="3" t="s">
        <v>285</v>
      </c>
      <c r="D56" s="20" t="s">
        <v>41</v>
      </c>
      <c r="E56" s="66">
        <v>550</v>
      </c>
    </row>
    <row r="57" spans="1:5" ht="60">
      <c r="A57" s="84" t="s">
        <v>52</v>
      </c>
      <c r="B57" s="11" t="s">
        <v>114</v>
      </c>
      <c r="C57" s="16"/>
      <c r="D57" s="11"/>
      <c r="E57" s="83">
        <f>E58</f>
        <v>100</v>
      </c>
    </row>
    <row r="58" spans="1:5" ht="45">
      <c r="A58" s="85" t="s">
        <v>116</v>
      </c>
      <c r="B58" s="23" t="s">
        <v>115</v>
      </c>
      <c r="C58" s="26"/>
      <c r="D58" s="27"/>
      <c r="E58" s="86">
        <f>E59+E62</f>
        <v>100</v>
      </c>
    </row>
    <row r="59" spans="1:5" ht="45">
      <c r="A59" s="67" t="s">
        <v>117</v>
      </c>
      <c r="B59" s="7" t="s">
        <v>118</v>
      </c>
      <c r="C59" s="7"/>
      <c r="D59" s="9"/>
      <c r="E59" s="72">
        <f>E60</f>
        <v>0</v>
      </c>
    </row>
    <row r="60" spans="1:5" ht="15">
      <c r="A60" s="63" t="s">
        <v>292</v>
      </c>
      <c r="B60" s="2" t="s">
        <v>118</v>
      </c>
      <c r="C60" s="2" t="s">
        <v>293</v>
      </c>
      <c r="D60" s="2"/>
      <c r="E60" s="64">
        <f>E61</f>
        <v>0</v>
      </c>
    </row>
    <row r="61" spans="1:5" ht="15">
      <c r="A61" s="82" t="s">
        <v>16</v>
      </c>
      <c r="B61" s="24" t="s">
        <v>118</v>
      </c>
      <c r="C61" s="24" t="s">
        <v>293</v>
      </c>
      <c r="D61" s="24" t="s">
        <v>17</v>
      </c>
      <c r="E61" s="88">
        <v>0</v>
      </c>
    </row>
    <row r="62" spans="1:5" ht="75">
      <c r="A62" s="87" t="s">
        <v>324</v>
      </c>
      <c r="B62" s="7" t="s">
        <v>323</v>
      </c>
      <c r="C62" s="7"/>
      <c r="D62" s="9"/>
      <c r="E62" s="72">
        <f>E63</f>
        <v>100</v>
      </c>
    </row>
    <row r="63" spans="1:5" ht="30">
      <c r="A63" s="63" t="s">
        <v>284</v>
      </c>
      <c r="B63" s="2" t="s">
        <v>323</v>
      </c>
      <c r="C63" s="2" t="s">
        <v>285</v>
      </c>
      <c r="D63" s="2"/>
      <c r="E63" s="64">
        <f>E64</f>
        <v>100</v>
      </c>
    </row>
    <row r="64" spans="1:5" ht="15">
      <c r="A64" s="87" t="s">
        <v>16</v>
      </c>
      <c r="B64" s="24" t="s">
        <v>323</v>
      </c>
      <c r="C64" s="24" t="s">
        <v>285</v>
      </c>
      <c r="D64" s="24" t="s">
        <v>17</v>
      </c>
      <c r="E64" s="88">
        <v>100</v>
      </c>
    </row>
    <row r="65" spans="1:5" ht="30">
      <c r="A65" s="89" t="s">
        <v>51</v>
      </c>
      <c r="B65" s="11" t="s">
        <v>153</v>
      </c>
      <c r="C65" s="11"/>
      <c r="D65" s="11"/>
      <c r="E65" s="58">
        <f>E66+E70</f>
        <v>1523</v>
      </c>
    </row>
    <row r="66" spans="1:5" ht="30">
      <c r="A66" s="89" t="s">
        <v>155</v>
      </c>
      <c r="B66" s="11" t="s">
        <v>154</v>
      </c>
      <c r="C66" s="11"/>
      <c r="D66" s="11"/>
      <c r="E66" s="58">
        <f>E67</f>
        <v>50</v>
      </c>
    </row>
    <row r="67" spans="1:5" ht="30">
      <c r="A67" s="87" t="s">
        <v>156</v>
      </c>
      <c r="B67" s="25" t="s">
        <v>157</v>
      </c>
      <c r="C67" s="26"/>
      <c r="D67" s="27"/>
      <c r="E67" s="90">
        <f>E68</f>
        <v>50</v>
      </c>
    </row>
    <row r="68" spans="1:5" ht="30">
      <c r="A68" s="63" t="s">
        <v>284</v>
      </c>
      <c r="B68" s="19" t="s">
        <v>157</v>
      </c>
      <c r="C68" s="19" t="s">
        <v>285</v>
      </c>
      <c r="D68" s="19"/>
      <c r="E68" s="64">
        <f>E69</f>
        <v>50</v>
      </c>
    </row>
    <row r="69" spans="1:5" ht="15">
      <c r="A69" s="91" t="s">
        <v>20</v>
      </c>
      <c r="B69" s="20" t="s">
        <v>157</v>
      </c>
      <c r="C69" s="20" t="s">
        <v>285</v>
      </c>
      <c r="D69" s="20" t="s">
        <v>21</v>
      </c>
      <c r="E69" s="66">
        <v>50</v>
      </c>
    </row>
    <row r="70" spans="1:5" ht="15">
      <c r="A70" s="53" t="s">
        <v>245</v>
      </c>
      <c r="B70" s="11" t="s">
        <v>243</v>
      </c>
      <c r="C70" s="11"/>
      <c r="D70" s="11"/>
      <c r="E70" s="58">
        <f>E71</f>
        <v>1473</v>
      </c>
    </row>
    <row r="71" spans="1:5" ht="45">
      <c r="A71" s="43" t="s">
        <v>246</v>
      </c>
      <c r="B71" s="25" t="s">
        <v>244</v>
      </c>
      <c r="C71" s="26"/>
      <c r="D71" s="27"/>
      <c r="E71" s="90">
        <f>E72</f>
        <v>1473</v>
      </c>
    </row>
    <row r="72" spans="1:5" ht="27.75" customHeight="1">
      <c r="A72" s="63" t="s">
        <v>294</v>
      </c>
      <c r="B72" s="19" t="s">
        <v>244</v>
      </c>
      <c r="C72" s="19" t="s">
        <v>295</v>
      </c>
      <c r="D72" s="19"/>
      <c r="E72" s="64">
        <f>E73</f>
        <v>1473</v>
      </c>
    </row>
    <row r="73" spans="1:5" ht="15">
      <c r="A73" s="91" t="s">
        <v>20</v>
      </c>
      <c r="B73" s="20" t="s">
        <v>244</v>
      </c>
      <c r="C73" s="20" t="s">
        <v>295</v>
      </c>
      <c r="D73" s="20" t="s">
        <v>21</v>
      </c>
      <c r="E73" s="66">
        <f>5+1227+241</f>
        <v>1473</v>
      </c>
    </row>
    <row r="74" spans="1:5" ht="60.75">
      <c r="A74" s="84" t="s">
        <v>181</v>
      </c>
      <c r="B74" s="11" t="s">
        <v>126</v>
      </c>
      <c r="C74" s="30"/>
      <c r="D74" s="11"/>
      <c r="E74" s="92">
        <f>E75+E109</f>
        <v>47255.1</v>
      </c>
    </row>
    <row r="75" spans="1:5" ht="45.75">
      <c r="A75" s="84" t="s">
        <v>182</v>
      </c>
      <c r="B75" s="11" t="s">
        <v>127</v>
      </c>
      <c r="C75" s="30"/>
      <c r="D75" s="11"/>
      <c r="E75" s="92">
        <f>E76+E102</f>
        <v>46805.1</v>
      </c>
    </row>
    <row r="76" spans="1:5" ht="30.75">
      <c r="A76" s="84" t="s">
        <v>129</v>
      </c>
      <c r="B76" s="11" t="s">
        <v>128</v>
      </c>
      <c r="C76" s="30"/>
      <c r="D76" s="11"/>
      <c r="E76" s="83">
        <f>E77+E84+E93+E96+E90+E99+E87</f>
        <v>44817.4</v>
      </c>
    </row>
    <row r="77" spans="1:5" ht="15">
      <c r="A77" s="93" t="s">
        <v>130</v>
      </c>
      <c r="B77" s="25" t="s">
        <v>131</v>
      </c>
      <c r="C77" s="26"/>
      <c r="D77" s="31"/>
      <c r="E77" s="90">
        <f>E78+E80+E82</f>
        <v>20431</v>
      </c>
    </row>
    <row r="78" spans="1:5" ht="45">
      <c r="A78" s="111" t="s">
        <v>288</v>
      </c>
      <c r="B78" s="18" t="s">
        <v>131</v>
      </c>
      <c r="C78" s="18" t="s">
        <v>289</v>
      </c>
      <c r="D78" s="18"/>
      <c r="E78" s="75">
        <f>E79</f>
        <v>11760.7</v>
      </c>
    </row>
    <row r="79" spans="1:5" ht="15">
      <c r="A79" s="82" t="s">
        <v>24</v>
      </c>
      <c r="B79" s="3" t="s">
        <v>131</v>
      </c>
      <c r="C79" s="3" t="s">
        <v>289</v>
      </c>
      <c r="D79" s="3" t="s">
        <v>25</v>
      </c>
      <c r="E79" s="94">
        <v>11760.7</v>
      </c>
    </row>
    <row r="80" spans="1:5" ht="30">
      <c r="A80" s="63" t="s">
        <v>284</v>
      </c>
      <c r="B80" s="32" t="s">
        <v>131</v>
      </c>
      <c r="C80" s="32" t="s">
        <v>285</v>
      </c>
      <c r="D80" s="32"/>
      <c r="E80" s="95">
        <f>E81</f>
        <v>8551.3</v>
      </c>
    </row>
    <row r="81" spans="1:5" ht="15">
      <c r="A81" s="82" t="s">
        <v>24</v>
      </c>
      <c r="B81" s="3" t="s">
        <v>131</v>
      </c>
      <c r="C81" s="3" t="s">
        <v>285</v>
      </c>
      <c r="D81" s="3" t="s">
        <v>25</v>
      </c>
      <c r="E81" s="94">
        <v>8551.3</v>
      </c>
    </row>
    <row r="82" spans="1:5" ht="15">
      <c r="A82" s="63" t="s">
        <v>292</v>
      </c>
      <c r="B82" s="32" t="s">
        <v>131</v>
      </c>
      <c r="C82" s="32" t="s">
        <v>293</v>
      </c>
      <c r="D82" s="32"/>
      <c r="E82" s="95">
        <f>E83</f>
        <v>119</v>
      </c>
    </row>
    <row r="83" spans="1:5" ht="15">
      <c r="A83" s="82" t="s">
        <v>24</v>
      </c>
      <c r="B83" s="3" t="s">
        <v>131</v>
      </c>
      <c r="C83" s="3" t="s">
        <v>293</v>
      </c>
      <c r="D83" s="3" t="s">
        <v>25</v>
      </c>
      <c r="E83" s="94">
        <v>119</v>
      </c>
    </row>
    <row r="84" spans="1:5" ht="15.75">
      <c r="A84" s="74" t="s">
        <v>132</v>
      </c>
      <c r="B84" s="7" t="s">
        <v>133</v>
      </c>
      <c r="C84" s="8"/>
      <c r="D84" s="9"/>
      <c r="E84" s="75">
        <f>E85</f>
        <v>266.4</v>
      </c>
    </row>
    <row r="85" spans="1:5" ht="30">
      <c r="A85" s="63" t="s">
        <v>284</v>
      </c>
      <c r="B85" s="2" t="s">
        <v>133</v>
      </c>
      <c r="C85" s="2" t="s">
        <v>285</v>
      </c>
      <c r="D85" s="2"/>
      <c r="E85" s="96">
        <f>E86</f>
        <v>266.4</v>
      </c>
    </row>
    <row r="86" spans="1:5" ht="15">
      <c r="A86" s="82" t="s">
        <v>24</v>
      </c>
      <c r="B86" s="3" t="s">
        <v>133</v>
      </c>
      <c r="C86" s="3" t="s">
        <v>285</v>
      </c>
      <c r="D86" s="3" t="s">
        <v>25</v>
      </c>
      <c r="E86" s="94">
        <v>266.4</v>
      </c>
    </row>
    <row r="87" spans="1:5" ht="15.75">
      <c r="A87" s="74" t="s">
        <v>352</v>
      </c>
      <c r="B87" s="7" t="s">
        <v>351</v>
      </c>
      <c r="C87" s="8"/>
      <c r="D87" s="9"/>
      <c r="E87" s="75">
        <f>E88</f>
        <v>1150</v>
      </c>
    </row>
    <row r="88" spans="1:5" ht="30">
      <c r="A88" s="63" t="s">
        <v>284</v>
      </c>
      <c r="B88" s="2" t="s">
        <v>351</v>
      </c>
      <c r="C88" s="2" t="s">
        <v>285</v>
      </c>
      <c r="D88" s="2"/>
      <c r="E88" s="96">
        <f>E89</f>
        <v>1150</v>
      </c>
    </row>
    <row r="89" spans="1:5" ht="15">
      <c r="A89" s="82" t="s">
        <v>24</v>
      </c>
      <c r="B89" s="3" t="s">
        <v>351</v>
      </c>
      <c r="C89" s="3" t="s">
        <v>285</v>
      </c>
      <c r="D89" s="3" t="s">
        <v>25</v>
      </c>
      <c r="E89" s="94">
        <v>1150</v>
      </c>
    </row>
    <row r="90" spans="1:5" ht="15.75">
      <c r="A90" s="74" t="s">
        <v>344</v>
      </c>
      <c r="B90" s="7" t="s">
        <v>343</v>
      </c>
      <c r="C90" s="8"/>
      <c r="D90" s="9"/>
      <c r="E90" s="75">
        <f>E91</f>
        <v>1000</v>
      </c>
    </row>
    <row r="91" spans="1:5" ht="30">
      <c r="A91" s="63" t="s">
        <v>294</v>
      </c>
      <c r="B91" s="2" t="s">
        <v>343</v>
      </c>
      <c r="C91" s="2" t="s">
        <v>295</v>
      </c>
      <c r="D91" s="2"/>
      <c r="E91" s="96">
        <f>E92</f>
        <v>1000</v>
      </c>
    </row>
    <row r="92" spans="1:5" ht="15">
      <c r="A92" s="82" t="s">
        <v>24</v>
      </c>
      <c r="B92" s="3" t="s">
        <v>343</v>
      </c>
      <c r="C92" s="3" t="s">
        <v>295</v>
      </c>
      <c r="D92" s="3" t="s">
        <v>25</v>
      </c>
      <c r="E92" s="94">
        <v>1000</v>
      </c>
    </row>
    <row r="93" spans="1:5" ht="30.75" customHeight="1">
      <c r="A93" s="74" t="s">
        <v>250</v>
      </c>
      <c r="B93" s="7" t="s">
        <v>249</v>
      </c>
      <c r="C93" s="8"/>
      <c r="D93" s="9"/>
      <c r="E93" s="75">
        <f>E94</f>
        <v>0</v>
      </c>
    </row>
    <row r="94" spans="1:5" ht="30">
      <c r="A94" s="63" t="s">
        <v>284</v>
      </c>
      <c r="B94" s="2" t="s">
        <v>249</v>
      </c>
      <c r="C94" s="2" t="s">
        <v>285</v>
      </c>
      <c r="D94" s="2"/>
      <c r="E94" s="96">
        <f>E95</f>
        <v>0</v>
      </c>
    </row>
    <row r="95" spans="1:5" ht="15">
      <c r="A95" s="82" t="s">
        <v>24</v>
      </c>
      <c r="B95" s="3" t="s">
        <v>249</v>
      </c>
      <c r="C95" s="3" t="s">
        <v>285</v>
      </c>
      <c r="D95" s="3" t="s">
        <v>25</v>
      </c>
      <c r="E95" s="94">
        <v>0</v>
      </c>
    </row>
    <row r="96" spans="1:5" ht="30.75" customHeight="1">
      <c r="A96" s="156" t="s">
        <v>262</v>
      </c>
      <c r="B96" s="7" t="s">
        <v>201</v>
      </c>
      <c r="C96" s="8"/>
      <c r="D96" s="9"/>
      <c r="E96" s="75">
        <f>E97</f>
        <v>10556.6</v>
      </c>
    </row>
    <row r="97" spans="1:5" ht="45">
      <c r="A97" s="157" t="s">
        <v>288</v>
      </c>
      <c r="B97" s="2" t="s">
        <v>201</v>
      </c>
      <c r="C97" s="2" t="s">
        <v>289</v>
      </c>
      <c r="D97" s="2"/>
      <c r="E97" s="96">
        <f>E98</f>
        <v>10556.6</v>
      </c>
    </row>
    <row r="98" spans="1:5" ht="15">
      <c r="A98" s="82" t="s">
        <v>24</v>
      </c>
      <c r="B98" s="3" t="s">
        <v>201</v>
      </c>
      <c r="C98" s="3" t="s">
        <v>289</v>
      </c>
      <c r="D98" s="3" t="s">
        <v>25</v>
      </c>
      <c r="E98" s="94">
        <v>10556.6</v>
      </c>
    </row>
    <row r="99" spans="1:5" ht="15.75">
      <c r="A99" s="74" t="s">
        <v>346</v>
      </c>
      <c r="B99" s="7" t="s">
        <v>345</v>
      </c>
      <c r="C99" s="8"/>
      <c r="D99" s="9"/>
      <c r="E99" s="75">
        <f>E100</f>
        <v>11413.4</v>
      </c>
    </row>
    <row r="100" spans="1:5" ht="30">
      <c r="A100" s="63" t="s">
        <v>284</v>
      </c>
      <c r="B100" s="2" t="s">
        <v>345</v>
      </c>
      <c r="C100" s="2" t="s">
        <v>285</v>
      </c>
      <c r="D100" s="2"/>
      <c r="E100" s="96">
        <f>E101</f>
        <v>11413.4</v>
      </c>
    </row>
    <row r="101" spans="1:5" ht="15">
      <c r="A101" s="82" t="s">
        <v>24</v>
      </c>
      <c r="B101" s="3" t="s">
        <v>345</v>
      </c>
      <c r="C101" s="3" t="s">
        <v>285</v>
      </c>
      <c r="D101" s="3" t="s">
        <v>25</v>
      </c>
      <c r="E101" s="94">
        <v>11413.4</v>
      </c>
    </row>
    <row r="102" spans="1:5" ht="30.75" customHeight="1">
      <c r="A102" s="97" t="s">
        <v>135</v>
      </c>
      <c r="B102" s="11" t="s">
        <v>134</v>
      </c>
      <c r="C102" s="16"/>
      <c r="D102" s="16"/>
      <c r="E102" s="98">
        <f>E103+E106</f>
        <v>1987.7</v>
      </c>
    </row>
    <row r="103" spans="1:5" ht="35.25" customHeight="1">
      <c r="A103" s="81" t="s">
        <v>136</v>
      </c>
      <c r="B103" s="12" t="s">
        <v>137</v>
      </c>
      <c r="C103" s="33" t="s">
        <v>5</v>
      </c>
      <c r="D103" s="33"/>
      <c r="E103" s="62">
        <f>E104</f>
        <v>896.5</v>
      </c>
    </row>
    <row r="104" spans="1:5" ht="30">
      <c r="A104" s="63" t="s">
        <v>284</v>
      </c>
      <c r="B104" s="34" t="s">
        <v>137</v>
      </c>
      <c r="C104" s="34" t="s">
        <v>285</v>
      </c>
      <c r="D104" s="34"/>
      <c r="E104" s="99">
        <f>E105</f>
        <v>896.5</v>
      </c>
    </row>
    <row r="105" spans="1:5" ht="29.25" customHeight="1">
      <c r="A105" s="91" t="s">
        <v>33</v>
      </c>
      <c r="B105" s="34" t="s">
        <v>137</v>
      </c>
      <c r="C105" s="34" t="s">
        <v>285</v>
      </c>
      <c r="D105" s="34" t="s">
        <v>34</v>
      </c>
      <c r="E105" s="99">
        <v>896.5</v>
      </c>
    </row>
    <row r="106" spans="1:5" ht="15.75">
      <c r="A106" s="74" t="s">
        <v>120</v>
      </c>
      <c r="B106" s="7" t="s">
        <v>138</v>
      </c>
      <c r="C106" s="8" t="s">
        <v>5</v>
      </c>
      <c r="D106" s="8"/>
      <c r="E106" s="72">
        <f>E107</f>
        <v>1091.2</v>
      </c>
    </row>
    <row r="107" spans="1:5" ht="30">
      <c r="A107" s="63" t="s">
        <v>284</v>
      </c>
      <c r="B107" s="2" t="s">
        <v>138</v>
      </c>
      <c r="C107" s="2" t="s">
        <v>285</v>
      </c>
      <c r="D107" s="2"/>
      <c r="E107" s="100">
        <f>E108</f>
        <v>1091.2</v>
      </c>
    </row>
    <row r="108" spans="1:5" ht="15">
      <c r="A108" s="91" t="s">
        <v>33</v>
      </c>
      <c r="B108" s="3" t="s">
        <v>138</v>
      </c>
      <c r="C108" s="3" t="s">
        <v>285</v>
      </c>
      <c r="D108" s="3" t="s">
        <v>34</v>
      </c>
      <c r="E108" s="101">
        <v>1091.2</v>
      </c>
    </row>
    <row r="109" spans="1:5" ht="45.75">
      <c r="A109" s="84" t="s">
        <v>183</v>
      </c>
      <c r="B109" s="11" t="s">
        <v>121</v>
      </c>
      <c r="C109" s="30"/>
      <c r="D109" s="11"/>
      <c r="E109" s="92">
        <f>E110</f>
        <v>450</v>
      </c>
    </row>
    <row r="110" spans="1:5" ht="30.75">
      <c r="A110" s="102" t="s">
        <v>123</v>
      </c>
      <c r="B110" s="11" t="s">
        <v>122</v>
      </c>
      <c r="C110" s="50"/>
      <c r="D110" s="15"/>
      <c r="E110" s="103">
        <f>E111+E114</f>
        <v>450</v>
      </c>
    </row>
    <row r="111" spans="1:5" ht="30">
      <c r="A111" s="74" t="s">
        <v>124</v>
      </c>
      <c r="B111" s="7" t="s">
        <v>125</v>
      </c>
      <c r="C111" s="18"/>
      <c r="D111" s="9"/>
      <c r="E111" s="75">
        <f>E112</f>
        <v>296</v>
      </c>
    </row>
    <row r="112" spans="1:5" ht="30">
      <c r="A112" s="63" t="s">
        <v>284</v>
      </c>
      <c r="B112" s="2" t="s">
        <v>125</v>
      </c>
      <c r="C112" s="2" t="s">
        <v>285</v>
      </c>
      <c r="D112" s="2"/>
      <c r="E112" s="104">
        <f>E113</f>
        <v>296</v>
      </c>
    </row>
    <row r="113" spans="1:5" ht="15">
      <c r="A113" s="105" t="s">
        <v>38</v>
      </c>
      <c r="B113" s="2" t="s">
        <v>125</v>
      </c>
      <c r="C113" s="2" t="s">
        <v>285</v>
      </c>
      <c r="D113" s="2" t="s">
        <v>37</v>
      </c>
      <c r="E113" s="104">
        <v>296</v>
      </c>
    </row>
    <row r="114" spans="1:5" ht="15">
      <c r="A114" s="74" t="s">
        <v>219</v>
      </c>
      <c r="B114" s="7" t="s">
        <v>218</v>
      </c>
      <c r="C114" s="18"/>
      <c r="D114" s="9"/>
      <c r="E114" s="75">
        <f>E115</f>
        <v>154</v>
      </c>
    </row>
    <row r="115" spans="1:5" ht="30">
      <c r="A115" s="63" t="s">
        <v>284</v>
      </c>
      <c r="B115" s="2" t="s">
        <v>218</v>
      </c>
      <c r="C115" s="2" t="s">
        <v>285</v>
      </c>
      <c r="D115" s="2"/>
      <c r="E115" s="104">
        <f>E116</f>
        <v>154</v>
      </c>
    </row>
    <row r="116" spans="1:5" ht="15">
      <c r="A116" s="105" t="s">
        <v>38</v>
      </c>
      <c r="B116" s="2" t="s">
        <v>218</v>
      </c>
      <c r="C116" s="2" t="s">
        <v>285</v>
      </c>
      <c r="D116" s="2" t="s">
        <v>37</v>
      </c>
      <c r="E116" s="104">
        <v>154</v>
      </c>
    </row>
    <row r="117" spans="1:5" ht="45.75">
      <c r="A117" s="106" t="s">
        <v>214</v>
      </c>
      <c r="B117" s="11" t="s">
        <v>212</v>
      </c>
      <c r="C117" s="30"/>
      <c r="D117" s="11"/>
      <c r="E117" s="92">
        <f>E118+E123</f>
        <v>16442</v>
      </c>
    </row>
    <row r="118" spans="1:5" ht="30.75">
      <c r="A118" s="57" t="s">
        <v>215</v>
      </c>
      <c r="B118" s="11" t="s">
        <v>213</v>
      </c>
      <c r="C118" s="30"/>
      <c r="D118" s="11"/>
      <c r="E118" s="92">
        <f>E119</f>
        <v>692</v>
      </c>
    </row>
    <row r="119" spans="1:5" ht="34.5" customHeight="1">
      <c r="A119" s="107" t="s">
        <v>266</v>
      </c>
      <c r="B119" s="11" t="s">
        <v>263</v>
      </c>
      <c r="C119" s="30"/>
      <c r="D119" s="11"/>
      <c r="E119" s="83">
        <f>E120</f>
        <v>692</v>
      </c>
    </row>
    <row r="120" spans="1:5" ht="24" customHeight="1">
      <c r="A120" s="158" t="s">
        <v>265</v>
      </c>
      <c r="B120" s="20" t="s">
        <v>264</v>
      </c>
      <c r="C120" s="24"/>
      <c r="D120" s="24"/>
      <c r="E120" s="110">
        <f>E121</f>
        <v>692</v>
      </c>
    </row>
    <row r="121" spans="1:5" ht="30" customHeight="1">
      <c r="A121" s="63" t="s">
        <v>284</v>
      </c>
      <c r="B121" s="20" t="s">
        <v>264</v>
      </c>
      <c r="C121" s="24" t="s">
        <v>285</v>
      </c>
      <c r="D121" s="24"/>
      <c r="E121" s="88">
        <f>E122</f>
        <v>692</v>
      </c>
    </row>
    <row r="122" spans="1:5" ht="26.25" customHeight="1">
      <c r="A122" s="69" t="s">
        <v>22</v>
      </c>
      <c r="B122" s="20" t="s">
        <v>264</v>
      </c>
      <c r="C122" s="24" t="s">
        <v>285</v>
      </c>
      <c r="D122" s="24" t="s">
        <v>23</v>
      </c>
      <c r="E122" s="88">
        <f>1980-1418+130</f>
        <v>692</v>
      </c>
    </row>
    <row r="123" spans="1:5" ht="41.25" customHeight="1">
      <c r="A123" s="57" t="s">
        <v>342</v>
      </c>
      <c r="B123" s="11" t="s">
        <v>341</v>
      </c>
      <c r="C123" s="30"/>
      <c r="D123" s="11"/>
      <c r="E123" s="92">
        <f>E124</f>
        <v>15750</v>
      </c>
    </row>
    <row r="124" spans="1:5" ht="26.25" customHeight="1">
      <c r="A124" s="107" t="s">
        <v>266</v>
      </c>
      <c r="B124" s="11" t="s">
        <v>340</v>
      </c>
      <c r="C124" s="30"/>
      <c r="D124" s="11"/>
      <c r="E124" s="83">
        <f>E125</f>
        <v>15750</v>
      </c>
    </row>
    <row r="125" spans="1:5" ht="26.25" customHeight="1">
      <c r="A125" s="158" t="s">
        <v>265</v>
      </c>
      <c r="B125" s="20" t="s">
        <v>339</v>
      </c>
      <c r="C125" s="24"/>
      <c r="D125" s="24"/>
      <c r="E125" s="110">
        <f>E126</f>
        <v>15750</v>
      </c>
    </row>
    <row r="126" spans="1:5" ht="27" customHeight="1">
      <c r="A126" s="63" t="s">
        <v>284</v>
      </c>
      <c r="B126" s="20" t="s">
        <v>339</v>
      </c>
      <c r="C126" s="24" t="s">
        <v>285</v>
      </c>
      <c r="D126" s="24"/>
      <c r="E126" s="88">
        <f>E127</f>
        <v>15750</v>
      </c>
    </row>
    <row r="127" spans="1:5" ht="26.25" customHeight="1">
      <c r="A127" s="69" t="s">
        <v>22</v>
      </c>
      <c r="B127" s="20" t="s">
        <v>339</v>
      </c>
      <c r="C127" s="24" t="s">
        <v>285</v>
      </c>
      <c r="D127" s="24" t="s">
        <v>23</v>
      </c>
      <c r="E127" s="88">
        <v>15750</v>
      </c>
    </row>
    <row r="128" spans="1:5" ht="75.75">
      <c r="A128" s="78" t="s">
        <v>273</v>
      </c>
      <c r="B128" s="17" t="s">
        <v>270</v>
      </c>
      <c r="C128" s="29"/>
      <c r="D128" s="35"/>
      <c r="E128" s="98">
        <f>E129</f>
        <v>2800</v>
      </c>
    </row>
    <row r="129" spans="1:5" ht="15.75">
      <c r="A129" s="57" t="s">
        <v>148</v>
      </c>
      <c r="B129" s="36" t="s">
        <v>269</v>
      </c>
      <c r="C129" s="29"/>
      <c r="D129" s="35"/>
      <c r="E129" s="98">
        <f>E130</f>
        <v>2800</v>
      </c>
    </row>
    <row r="130" spans="1:5" ht="75">
      <c r="A130" s="150" t="s">
        <v>267</v>
      </c>
      <c r="B130" s="3" t="s">
        <v>268</v>
      </c>
      <c r="C130" s="7"/>
      <c r="D130" s="51"/>
      <c r="E130" s="75">
        <f>E131+E133</f>
        <v>2800</v>
      </c>
    </row>
    <row r="131" spans="1:5" ht="30">
      <c r="A131" s="63" t="s">
        <v>284</v>
      </c>
      <c r="B131" s="19" t="s">
        <v>268</v>
      </c>
      <c r="C131" s="19" t="s">
        <v>285</v>
      </c>
      <c r="D131" s="22"/>
      <c r="E131" s="96">
        <f>E132</f>
        <v>1930</v>
      </c>
    </row>
    <row r="132" spans="1:5" ht="15">
      <c r="A132" s="82" t="s">
        <v>42</v>
      </c>
      <c r="B132" s="3" t="s">
        <v>268</v>
      </c>
      <c r="C132" s="20" t="s">
        <v>285</v>
      </c>
      <c r="D132" s="52" t="s">
        <v>41</v>
      </c>
      <c r="E132" s="94">
        <v>1930</v>
      </c>
    </row>
    <row r="133" spans="1:5" ht="30">
      <c r="A133" s="63" t="s">
        <v>284</v>
      </c>
      <c r="B133" s="19" t="s">
        <v>268</v>
      </c>
      <c r="C133" s="19" t="s">
        <v>285</v>
      </c>
      <c r="D133" s="22"/>
      <c r="E133" s="96">
        <f>E134</f>
        <v>870</v>
      </c>
    </row>
    <row r="134" spans="1:5" ht="15">
      <c r="A134" s="82" t="s">
        <v>22</v>
      </c>
      <c r="B134" s="3" t="s">
        <v>268</v>
      </c>
      <c r="C134" s="20" t="s">
        <v>285</v>
      </c>
      <c r="D134" s="52" t="s">
        <v>23</v>
      </c>
      <c r="E134" s="94">
        <v>870</v>
      </c>
    </row>
    <row r="135" spans="1:5" ht="60.75">
      <c r="A135" s="78" t="s">
        <v>194</v>
      </c>
      <c r="B135" s="17" t="s">
        <v>189</v>
      </c>
      <c r="C135" s="29"/>
      <c r="D135" s="35"/>
      <c r="E135" s="98">
        <f>E136</f>
        <v>2756.7</v>
      </c>
    </row>
    <row r="136" spans="1:5" ht="30.75">
      <c r="A136" s="97" t="s">
        <v>281</v>
      </c>
      <c r="B136" s="36" t="s">
        <v>282</v>
      </c>
      <c r="C136" s="29"/>
      <c r="D136" s="35"/>
      <c r="E136" s="98">
        <f>E137</f>
        <v>2756.7</v>
      </c>
    </row>
    <row r="137" spans="1:5" ht="60">
      <c r="A137" s="128" t="s">
        <v>260</v>
      </c>
      <c r="B137" s="19" t="s">
        <v>283</v>
      </c>
      <c r="C137" s="7"/>
      <c r="D137" s="51"/>
      <c r="E137" s="75">
        <f>E138</f>
        <v>2756.7</v>
      </c>
    </row>
    <row r="138" spans="1:5" ht="30">
      <c r="A138" s="63" t="s">
        <v>284</v>
      </c>
      <c r="B138" s="20" t="s">
        <v>283</v>
      </c>
      <c r="C138" s="19" t="s">
        <v>285</v>
      </c>
      <c r="D138" s="22"/>
      <c r="E138" s="96">
        <f>E139</f>
        <v>2756.7</v>
      </c>
    </row>
    <row r="139" spans="1:5" ht="15">
      <c r="A139" s="82" t="s">
        <v>42</v>
      </c>
      <c r="B139" s="20" t="s">
        <v>283</v>
      </c>
      <c r="C139" s="20" t="s">
        <v>285</v>
      </c>
      <c r="D139" s="52" t="s">
        <v>41</v>
      </c>
      <c r="E139" s="94">
        <v>2756.7</v>
      </c>
    </row>
    <row r="140" spans="1:5" ht="60.75">
      <c r="A140" s="154" t="s">
        <v>309</v>
      </c>
      <c r="B140" s="11" t="s">
        <v>306</v>
      </c>
      <c r="C140" s="29"/>
      <c r="D140" s="35"/>
      <c r="E140" s="98">
        <f>E141</f>
        <v>2684.2</v>
      </c>
    </row>
    <row r="141" spans="1:5" ht="30.75">
      <c r="A141" s="53" t="s">
        <v>310</v>
      </c>
      <c r="B141" s="11" t="s">
        <v>307</v>
      </c>
      <c r="C141" s="29"/>
      <c r="D141" s="35"/>
      <c r="E141" s="98">
        <f>E142</f>
        <v>2684.2</v>
      </c>
    </row>
    <row r="142" spans="1:5" ht="45.75">
      <c r="A142" s="155" t="s">
        <v>311</v>
      </c>
      <c r="B142" s="7" t="s">
        <v>308</v>
      </c>
      <c r="C142" s="7"/>
      <c r="D142" s="7"/>
      <c r="E142" s="146">
        <f>E143</f>
        <v>2684.2</v>
      </c>
    </row>
    <row r="143" spans="1:5" ht="30">
      <c r="A143" s="63" t="s">
        <v>284</v>
      </c>
      <c r="B143" s="19" t="s">
        <v>308</v>
      </c>
      <c r="C143" s="19" t="s">
        <v>285</v>
      </c>
      <c r="D143" s="19"/>
      <c r="E143" s="96">
        <f>E144</f>
        <v>2684.2</v>
      </c>
    </row>
    <row r="144" spans="1:5" ht="15">
      <c r="A144" s="82" t="s">
        <v>20</v>
      </c>
      <c r="B144" s="20" t="s">
        <v>308</v>
      </c>
      <c r="C144" s="20" t="s">
        <v>285</v>
      </c>
      <c r="D144" s="20" t="s">
        <v>21</v>
      </c>
      <c r="E144" s="94">
        <v>2684.2</v>
      </c>
    </row>
    <row r="145" spans="1:5" ht="60.75">
      <c r="A145" s="89" t="s">
        <v>275</v>
      </c>
      <c r="B145" s="11" t="s">
        <v>276</v>
      </c>
      <c r="C145" s="29"/>
      <c r="D145" s="35"/>
      <c r="E145" s="98">
        <f>E146</f>
        <v>700</v>
      </c>
    </row>
    <row r="146" spans="1:5" ht="30.75">
      <c r="A146" s="113" t="s">
        <v>279</v>
      </c>
      <c r="B146" s="11" t="s">
        <v>277</v>
      </c>
      <c r="C146" s="29"/>
      <c r="D146" s="35"/>
      <c r="E146" s="98">
        <f>E147</f>
        <v>700</v>
      </c>
    </row>
    <row r="147" spans="1:5" ht="15.75">
      <c r="A147" s="134" t="s">
        <v>280</v>
      </c>
      <c r="B147" s="7" t="s">
        <v>278</v>
      </c>
      <c r="C147" s="7"/>
      <c r="D147" s="7"/>
      <c r="E147" s="146">
        <f>E148</f>
        <v>700</v>
      </c>
    </row>
    <row r="148" spans="1:5" ht="30">
      <c r="A148" s="63" t="s">
        <v>284</v>
      </c>
      <c r="B148" s="19" t="s">
        <v>278</v>
      </c>
      <c r="C148" s="19" t="s">
        <v>285</v>
      </c>
      <c r="D148" s="19"/>
      <c r="E148" s="96">
        <f>E149</f>
        <v>700</v>
      </c>
    </row>
    <row r="149" spans="1:5" ht="15">
      <c r="A149" s="82" t="s">
        <v>22</v>
      </c>
      <c r="B149" s="20" t="s">
        <v>278</v>
      </c>
      <c r="C149" s="20" t="s">
        <v>285</v>
      </c>
      <c r="D149" s="20" t="s">
        <v>23</v>
      </c>
      <c r="E149" s="94">
        <v>700</v>
      </c>
    </row>
    <row r="150" spans="1:5" ht="60.75">
      <c r="A150" s="154" t="s">
        <v>334</v>
      </c>
      <c r="B150" s="11" t="s">
        <v>331</v>
      </c>
      <c r="C150" s="29"/>
      <c r="D150" s="35"/>
      <c r="E150" s="98">
        <f>E151</f>
        <v>309.6</v>
      </c>
    </row>
    <row r="151" spans="1:5" ht="30.75">
      <c r="A151" s="53" t="s">
        <v>335</v>
      </c>
      <c r="B151" s="11" t="s">
        <v>332</v>
      </c>
      <c r="C151" s="29"/>
      <c r="D151" s="35"/>
      <c r="E151" s="98">
        <f>E152</f>
        <v>309.6</v>
      </c>
    </row>
    <row r="152" spans="1:5" ht="30">
      <c r="A152" s="43" t="s">
        <v>336</v>
      </c>
      <c r="B152" s="7" t="s">
        <v>333</v>
      </c>
      <c r="C152" s="7"/>
      <c r="D152" s="7"/>
      <c r="E152" s="75">
        <f>E153</f>
        <v>309.6</v>
      </c>
    </row>
    <row r="153" spans="1:5" ht="30">
      <c r="A153" s="63" t="s">
        <v>294</v>
      </c>
      <c r="B153" s="19" t="s">
        <v>333</v>
      </c>
      <c r="C153" s="19" t="s">
        <v>295</v>
      </c>
      <c r="D153" s="19"/>
      <c r="E153" s="96">
        <f>E154</f>
        <v>309.6</v>
      </c>
    </row>
    <row r="154" spans="1:5" ht="15">
      <c r="A154" s="82" t="s">
        <v>20</v>
      </c>
      <c r="B154" s="20" t="s">
        <v>333</v>
      </c>
      <c r="C154" s="20" t="s">
        <v>295</v>
      </c>
      <c r="D154" s="20" t="s">
        <v>21</v>
      </c>
      <c r="E154" s="94">
        <v>309.6</v>
      </c>
    </row>
    <row r="155" spans="1:5" ht="15.75">
      <c r="A155" s="57" t="s">
        <v>45</v>
      </c>
      <c r="B155" s="36" t="s">
        <v>53</v>
      </c>
      <c r="C155" s="37" t="s">
        <v>5</v>
      </c>
      <c r="D155" s="38"/>
      <c r="E155" s="114">
        <f>E156+E160+E171+E185+E189</f>
        <v>18205.699999999997</v>
      </c>
    </row>
    <row r="156" spans="1:5" ht="38.25" customHeight="1">
      <c r="A156" s="152" t="s">
        <v>304</v>
      </c>
      <c r="B156" s="36" t="s">
        <v>305</v>
      </c>
      <c r="C156" s="39"/>
      <c r="D156" s="36"/>
      <c r="E156" s="98">
        <f>E157</f>
        <v>1923.2</v>
      </c>
    </row>
    <row r="157" spans="1:5" ht="32.25" customHeight="1">
      <c r="A157" s="153" t="s">
        <v>206</v>
      </c>
      <c r="B157" s="1" t="s">
        <v>303</v>
      </c>
      <c r="C157" s="1"/>
      <c r="D157" s="1"/>
      <c r="E157" s="115">
        <f>E158</f>
        <v>1923.2</v>
      </c>
    </row>
    <row r="158" spans="1:5" ht="45">
      <c r="A158" s="111" t="s">
        <v>288</v>
      </c>
      <c r="B158" s="19" t="s">
        <v>303</v>
      </c>
      <c r="C158" s="19" t="s">
        <v>289</v>
      </c>
      <c r="D158" s="19"/>
      <c r="E158" s="96">
        <f>E159</f>
        <v>1923.2</v>
      </c>
    </row>
    <row r="159" spans="1:5" ht="46.5" customHeight="1">
      <c r="A159" s="91" t="s">
        <v>302</v>
      </c>
      <c r="B159" s="20" t="s">
        <v>303</v>
      </c>
      <c r="C159" s="20" t="s">
        <v>289</v>
      </c>
      <c r="D159" s="20" t="s">
        <v>301</v>
      </c>
      <c r="E159" s="94">
        <v>1923.2</v>
      </c>
    </row>
    <row r="160" spans="1:5" ht="39.75" customHeight="1">
      <c r="A160" s="57" t="s">
        <v>46</v>
      </c>
      <c r="B160" s="36" t="s">
        <v>54</v>
      </c>
      <c r="C160" s="25"/>
      <c r="D160" s="25"/>
      <c r="E160" s="116">
        <f>E161+E164</f>
        <v>934.2</v>
      </c>
    </row>
    <row r="161" spans="1:5" ht="40.5" customHeight="1">
      <c r="A161" s="112" t="s">
        <v>202</v>
      </c>
      <c r="B161" s="1" t="s">
        <v>55</v>
      </c>
      <c r="C161" s="7"/>
      <c r="D161" s="1"/>
      <c r="E161" s="115">
        <f>E162</f>
        <v>476</v>
      </c>
    </row>
    <row r="162" spans="1:5" ht="45">
      <c r="A162" s="111" t="s">
        <v>288</v>
      </c>
      <c r="B162" s="19" t="s">
        <v>55</v>
      </c>
      <c r="C162" s="19" t="s">
        <v>289</v>
      </c>
      <c r="D162" s="19"/>
      <c r="E162" s="96">
        <f>E163</f>
        <v>476</v>
      </c>
    </row>
    <row r="163" spans="1:5" ht="46.5" customHeight="1">
      <c r="A163" s="117" t="s">
        <v>6</v>
      </c>
      <c r="B163" s="29" t="s">
        <v>55</v>
      </c>
      <c r="C163" s="29" t="s">
        <v>289</v>
      </c>
      <c r="D163" s="29" t="s">
        <v>7</v>
      </c>
      <c r="E163" s="118">
        <v>476</v>
      </c>
    </row>
    <row r="164" spans="1:5" ht="15">
      <c r="A164" s="119" t="s">
        <v>205</v>
      </c>
      <c r="B164" s="40" t="s">
        <v>56</v>
      </c>
      <c r="C164" s="39"/>
      <c r="D164" s="40"/>
      <c r="E164" s="120">
        <f>E165+E167+E169</f>
        <v>458.2</v>
      </c>
    </row>
    <row r="165" spans="1:5" ht="45">
      <c r="A165" s="111" t="s">
        <v>288</v>
      </c>
      <c r="B165" s="7" t="s">
        <v>56</v>
      </c>
      <c r="C165" s="7" t="s">
        <v>289</v>
      </c>
      <c r="D165" s="7"/>
      <c r="E165" s="75">
        <f>E166</f>
        <v>10.6</v>
      </c>
    </row>
    <row r="166" spans="1:5" ht="45.75" customHeight="1">
      <c r="A166" s="68" t="s">
        <v>6</v>
      </c>
      <c r="B166" s="19" t="s">
        <v>56</v>
      </c>
      <c r="C166" s="19" t="s">
        <v>289</v>
      </c>
      <c r="D166" s="19" t="s">
        <v>7</v>
      </c>
      <c r="E166" s="96">
        <v>10.6</v>
      </c>
    </row>
    <row r="167" spans="1:5" ht="34.5" customHeight="1">
      <c r="A167" s="63" t="s">
        <v>284</v>
      </c>
      <c r="B167" s="19" t="s">
        <v>56</v>
      </c>
      <c r="C167" s="19" t="s">
        <v>285</v>
      </c>
      <c r="D167" s="19"/>
      <c r="E167" s="96">
        <f>E168</f>
        <v>414.9</v>
      </c>
    </row>
    <row r="168" spans="1:5" ht="45">
      <c r="A168" s="68" t="s">
        <v>6</v>
      </c>
      <c r="B168" s="19" t="s">
        <v>56</v>
      </c>
      <c r="C168" s="19" t="s">
        <v>285</v>
      </c>
      <c r="D168" s="19" t="s">
        <v>7</v>
      </c>
      <c r="E168" s="96">
        <v>414.9</v>
      </c>
    </row>
    <row r="169" spans="1:5" ht="28.5" customHeight="1">
      <c r="A169" s="63" t="s">
        <v>292</v>
      </c>
      <c r="B169" s="19" t="s">
        <v>56</v>
      </c>
      <c r="C169" s="19" t="s">
        <v>293</v>
      </c>
      <c r="D169" s="19"/>
      <c r="E169" s="96">
        <f>E170</f>
        <v>32.7</v>
      </c>
    </row>
    <row r="170" spans="1:5" ht="51" customHeight="1">
      <c r="A170" s="91" t="s">
        <v>6</v>
      </c>
      <c r="B170" s="20" t="s">
        <v>56</v>
      </c>
      <c r="C170" s="20" t="s">
        <v>293</v>
      </c>
      <c r="D170" s="20" t="s">
        <v>7</v>
      </c>
      <c r="E170" s="94">
        <v>32.7</v>
      </c>
    </row>
    <row r="171" spans="1:5" ht="42" customHeight="1">
      <c r="A171" s="57" t="s">
        <v>47</v>
      </c>
      <c r="B171" s="36" t="s">
        <v>57</v>
      </c>
      <c r="C171" s="39"/>
      <c r="D171" s="36"/>
      <c r="E171" s="98">
        <f>E172+E175+E178</f>
        <v>13427.8</v>
      </c>
    </row>
    <row r="172" spans="1:5" ht="39.75" customHeight="1">
      <c r="A172" s="112" t="s">
        <v>203</v>
      </c>
      <c r="B172" s="40" t="s">
        <v>58</v>
      </c>
      <c r="C172" s="40"/>
      <c r="D172" s="40"/>
      <c r="E172" s="120">
        <f>E173</f>
        <v>10367.9</v>
      </c>
    </row>
    <row r="173" spans="1:5" ht="45">
      <c r="A173" s="111" t="s">
        <v>288</v>
      </c>
      <c r="B173" s="12" t="s">
        <v>58</v>
      </c>
      <c r="C173" s="12" t="s">
        <v>289</v>
      </c>
      <c r="D173" s="12"/>
      <c r="E173" s="122">
        <f>E174</f>
        <v>10367.9</v>
      </c>
    </row>
    <row r="174" spans="1:5" ht="48" customHeight="1">
      <c r="A174" s="91" t="s">
        <v>8</v>
      </c>
      <c r="B174" s="20" t="s">
        <v>58</v>
      </c>
      <c r="C174" s="20" t="s">
        <v>289</v>
      </c>
      <c r="D174" s="20" t="s">
        <v>9</v>
      </c>
      <c r="E174" s="77">
        <v>10367.9</v>
      </c>
    </row>
    <row r="175" spans="1:5" ht="47.25" customHeight="1">
      <c r="A175" s="112" t="s">
        <v>204</v>
      </c>
      <c r="B175" s="40" t="s">
        <v>59</v>
      </c>
      <c r="C175" s="40"/>
      <c r="D175" s="40"/>
      <c r="E175" s="120">
        <f>E176</f>
        <v>1648.3</v>
      </c>
    </row>
    <row r="176" spans="1:5" ht="45">
      <c r="A176" s="111" t="s">
        <v>288</v>
      </c>
      <c r="B176" s="12" t="s">
        <v>59</v>
      </c>
      <c r="C176" s="12" t="s">
        <v>289</v>
      </c>
      <c r="D176" s="12"/>
      <c r="E176" s="122">
        <f>E177</f>
        <v>1648.3</v>
      </c>
    </row>
    <row r="177" spans="1:5" ht="45">
      <c r="A177" s="91" t="s">
        <v>8</v>
      </c>
      <c r="B177" s="20" t="s">
        <v>59</v>
      </c>
      <c r="C177" s="20" t="s">
        <v>289</v>
      </c>
      <c r="D177" s="20" t="s">
        <v>9</v>
      </c>
      <c r="E177" s="77">
        <f>1113+535.3</f>
        <v>1648.3</v>
      </c>
    </row>
    <row r="178" spans="1:5" ht="29.25" customHeight="1">
      <c r="A178" s="112" t="s">
        <v>205</v>
      </c>
      <c r="B178" s="40" t="s">
        <v>60</v>
      </c>
      <c r="C178" s="40"/>
      <c r="D178" s="40"/>
      <c r="E178" s="120">
        <f>E179+E181+E183</f>
        <v>1411.6000000000001</v>
      </c>
    </row>
    <row r="179" spans="1:5" ht="45.75" customHeight="1">
      <c r="A179" s="111" t="s">
        <v>288</v>
      </c>
      <c r="B179" s="12" t="s">
        <v>60</v>
      </c>
      <c r="C179" s="12" t="s">
        <v>289</v>
      </c>
      <c r="D179" s="12"/>
      <c r="E179" s="122">
        <f>E180</f>
        <v>4.4</v>
      </c>
    </row>
    <row r="180" spans="1:5" ht="45.75" customHeight="1">
      <c r="A180" s="68" t="s">
        <v>8</v>
      </c>
      <c r="B180" s="19" t="s">
        <v>60</v>
      </c>
      <c r="C180" s="19" t="s">
        <v>289</v>
      </c>
      <c r="D180" s="19" t="s">
        <v>9</v>
      </c>
      <c r="E180" s="121">
        <v>4.4</v>
      </c>
    </row>
    <row r="181" spans="1:5" ht="36" customHeight="1">
      <c r="A181" s="63" t="s">
        <v>284</v>
      </c>
      <c r="B181" s="19" t="s">
        <v>60</v>
      </c>
      <c r="C181" s="19" t="s">
        <v>285</v>
      </c>
      <c r="D181" s="19"/>
      <c r="E181" s="121">
        <f>E182</f>
        <v>1405.5</v>
      </c>
    </row>
    <row r="182" spans="1:5" ht="45.75" customHeight="1">
      <c r="A182" s="68" t="s">
        <v>8</v>
      </c>
      <c r="B182" s="19" t="s">
        <v>60</v>
      </c>
      <c r="C182" s="19" t="s">
        <v>285</v>
      </c>
      <c r="D182" s="19" t="s">
        <v>9</v>
      </c>
      <c r="E182" s="121">
        <v>1405.5</v>
      </c>
    </row>
    <row r="183" spans="1:5" ht="25.5" customHeight="1">
      <c r="A183" s="63" t="s">
        <v>292</v>
      </c>
      <c r="B183" s="19" t="s">
        <v>60</v>
      </c>
      <c r="C183" s="19" t="s">
        <v>293</v>
      </c>
      <c r="D183" s="19"/>
      <c r="E183" s="121">
        <f>E184</f>
        <v>1.7</v>
      </c>
    </row>
    <row r="184" spans="1:5" ht="45.75" customHeight="1">
      <c r="A184" s="68" t="s">
        <v>8</v>
      </c>
      <c r="B184" s="19" t="s">
        <v>60</v>
      </c>
      <c r="C184" s="19" t="s">
        <v>293</v>
      </c>
      <c r="D184" s="19" t="s">
        <v>9</v>
      </c>
      <c r="E184" s="121">
        <v>1.7</v>
      </c>
    </row>
    <row r="185" spans="1:5" ht="27" customHeight="1">
      <c r="A185" s="57" t="s">
        <v>48</v>
      </c>
      <c r="B185" s="36" t="s">
        <v>61</v>
      </c>
      <c r="C185" s="39"/>
      <c r="D185" s="36"/>
      <c r="E185" s="98">
        <f>E186</f>
        <v>1913.5</v>
      </c>
    </row>
    <row r="186" spans="1:5" ht="33.75" customHeight="1">
      <c r="A186" s="112" t="s">
        <v>203</v>
      </c>
      <c r="B186" s="40" t="s">
        <v>62</v>
      </c>
      <c r="C186" s="40"/>
      <c r="D186" s="40"/>
      <c r="E186" s="120">
        <f>E187</f>
        <v>1913.5</v>
      </c>
    </row>
    <row r="187" spans="1:5" ht="45">
      <c r="A187" s="111" t="s">
        <v>288</v>
      </c>
      <c r="B187" s="12" t="s">
        <v>62</v>
      </c>
      <c r="C187" s="12" t="s">
        <v>289</v>
      </c>
      <c r="D187" s="12"/>
      <c r="E187" s="95">
        <f>E188</f>
        <v>1913.5</v>
      </c>
    </row>
    <row r="188" spans="1:5" ht="45">
      <c r="A188" s="91" t="s">
        <v>8</v>
      </c>
      <c r="B188" s="20" t="s">
        <v>62</v>
      </c>
      <c r="C188" s="20" t="s">
        <v>289</v>
      </c>
      <c r="D188" s="20" t="s">
        <v>9</v>
      </c>
      <c r="E188" s="94">
        <v>1913.5</v>
      </c>
    </row>
    <row r="189" spans="1:5" ht="30.75">
      <c r="A189" s="57" t="s">
        <v>256</v>
      </c>
      <c r="B189" s="36" t="s">
        <v>253</v>
      </c>
      <c r="C189" s="39"/>
      <c r="D189" s="36"/>
      <c r="E189" s="98">
        <f>E190</f>
        <v>7</v>
      </c>
    </row>
    <row r="190" spans="1:5" ht="30">
      <c r="A190" s="112" t="s">
        <v>255</v>
      </c>
      <c r="B190" s="1" t="s">
        <v>254</v>
      </c>
      <c r="C190" s="1"/>
      <c r="D190" s="1"/>
      <c r="E190" s="115">
        <f>E191</f>
        <v>7</v>
      </c>
    </row>
    <row r="191" spans="1:5" ht="30">
      <c r="A191" s="63" t="s">
        <v>284</v>
      </c>
      <c r="B191" s="19" t="s">
        <v>254</v>
      </c>
      <c r="C191" s="19" t="s">
        <v>285</v>
      </c>
      <c r="D191" s="19"/>
      <c r="E191" s="96">
        <f>E192</f>
        <v>7</v>
      </c>
    </row>
    <row r="192" spans="1:5" ht="45">
      <c r="A192" s="91" t="s">
        <v>8</v>
      </c>
      <c r="B192" s="20" t="s">
        <v>254</v>
      </c>
      <c r="C192" s="20" t="s">
        <v>285</v>
      </c>
      <c r="D192" s="20" t="s">
        <v>9</v>
      </c>
      <c r="E192" s="94">
        <v>7</v>
      </c>
    </row>
    <row r="193" spans="1:5" ht="67.5" customHeight="1">
      <c r="A193" s="84" t="s">
        <v>158</v>
      </c>
      <c r="B193" s="36" t="s">
        <v>159</v>
      </c>
      <c r="C193" s="39"/>
      <c r="D193" s="39"/>
      <c r="E193" s="124">
        <f>E194</f>
        <v>32735.100000000006</v>
      </c>
    </row>
    <row r="194" spans="1:5" ht="33.75" customHeight="1">
      <c r="A194" s="84" t="s">
        <v>161</v>
      </c>
      <c r="B194" s="36" t="s">
        <v>160</v>
      </c>
      <c r="C194" s="39"/>
      <c r="D194" s="39"/>
      <c r="E194" s="124">
        <f>E198+E203+E206+E209+E212+E195+E215</f>
        <v>32735.100000000006</v>
      </c>
    </row>
    <row r="195" spans="1:5" ht="33.75" customHeight="1">
      <c r="A195" s="125" t="s">
        <v>217</v>
      </c>
      <c r="B195" s="42" t="s">
        <v>216</v>
      </c>
      <c r="C195" s="42"/>
      <c r="D195" s="42"/>
      <c r="E195" s="126">
        <f>E196</f>
        <v>10138.4</v>
      </c>
    </row>
    <row r="196" spans="1:5" ht="24.75" customHeight="1">
      <c r="A196" s="63" t="s">
        <v>292</v>
      </c>
      <c r="B196" s="19" t="s">
        <v>216</v>
      </c>
      <c r="C196" s="19" t="s">
        <v>293</v>
      </c>
      <c r="D196" s="19"/>
      <c r="E196" s="96">
        <f>E197</f>
        <v>10138.4</v>
      </c>
    </row>
    <row r="197" spans="1:5" ht="33.75" customHeight="1">
      <c r="A197" s="91" t="s">
        <v>22</v>
      </c>
      <c r="B197" s="20" t="s">
        <v>216</v>
      </c>
      <c r="C197" s="20" t="s">
        <v>293</v>
      </c>
      <c r="D197" s="20" t="s">
        <v>23</v>
      </c>
      <c r="E197" s="94">
        <f>10638.4-500</f>
        <v>10138.4</v>
      </c>
    </row>
    <row r="198" spans="1:5" ht="15">
      <c r="A198" s="125" t="s">
        <v>162</v>
      </c>
      <c r="B198" s="42" t="s">
        <v>163</v>
      </c>
      <c r="C198" s="42"/>
      <c r="D198" s="42"/>
      <c r="E198" s="126">
        <f>E199+E201</f>
        <v>8250</v>
      </c>
    </row>
    <row r="199" spans="1:5" ht="30">
      <c r="A199" s="63" t="s">
        <v>284</v>
      </c>
      <c r="B199" s="19" t="s">
        <v>163</v>
      </c>
      <c r="C199" s="19" t="s">
        <v>285</v>
      </c>
      <c r="D199" s="19"/>
      <c r="E199" s="96">
        <f>E200</f>
        <v>8238</v>
      </c>
    </row>
    <row r="200" spans="1:5" ht="15">
      <c r="A200" s="91" t="s">
        <v>22</v>
      </c>
      <c r="B200" s="20" t="s">
        <v>163</v>
      </c>
      <c r="C200" s="20" t="s">
        <v>285</v>
      </c>
      <c r="D200" s="20" t="s">
        <v>23</v>
      </c>
      <c r="E200" s="94">
        <f>8338-100</f>
        <v>8238</v>
      </c>
    </row>
    <row r="201" spans="1:5" ht="15">
      <c r="A201" s="63" t="s">
        <v>292</v>
      </c>
      <c r="B201" s="19" t="s">
        <v>163</v>
      </c>
      <c r="C201" s="19" t="s">
        <v>293</v>
      </c>
      <c r="D201" s="19"/>
      <c r="E201" s="96">
        <f>E202</f>
        <v>12</v>
      </c>
    </row>
    <row r="202" spans="1:5" ht="15">
      <c r="A202" s="91" t="s">
        <v>22</v>
      </c>
      <c r="B202" s="20" t="s">
        <v>163</v>
      </c>
      <c r="C202" s="20" t="s">
        <v>293</v>
      </c>
      <c r="D202" s="20" t="s">
        <v>23</v>
      </c>
      <c r="E202" s="94">
        <v>12</v>
      </c>
    </row>
    <row r="203" spans="1:5" ht="15">
      <c r="A203" s="125" t="s">
        <v>164</v>
      </c>
      <c r="B203" s="1" t="s">
        <v>165</v>
      </c>
      <c r="C203" s="1"/>
      <c r="D203" s="1"/>
      <c r="E203" s="115">
        <f>E204</f>
        <v>616.7</v>
      </c>
    </row>
    <row r="204" spans="1:5" ht="30">
      <c r="A204" s="63" t="s">
        <v>284</v>
      </c>
      <c r="B204" s="19" t="s">
        <v>165</v>
      </c>
      <c r="C204" s="19" t="s">
        <v>285</v>
      </c>
      <c r="D204" s="19"/>
      <c r="E204" s="96">
        <f>E205</f>
        <v>616.7</v>
      </c>
    </row>
    <row r="205" spans="1:5" ht="15">
      <c r="A205" s="91" t="s">
        <v>22</v>
      </c>
      <c r="B205" s="20" t="s">
        <v>165</v>
      </c>
      <c r="C205" s="20" t="s">
        <v>285</v>
      </c>
      <c r="D205" s="20" t="s">
        <v>23</v>
      </c>
      <c r="E205" s="94">
        <v>616.7</v>
      </c>
    </row>
    <row r="206" spans="1:5" ht="15">
      <c r="A206" s="125" t="s">
        <v>166</v>
      </c>
      <c r="B206" s="1" t="s">
        <v>167</v>
      </c>
      <c r="C206" s="1"/>
      <c r="D206" s="1"/>
      <c r="E206" s="115">
        <f>E207</f>
        <v>990</v>
      </c>
    </row>
    <row r="207" spans="1:5" ht="30">
      <c r="A207" s="63" t="s">
        <v>284</v>
      </c>
      <c r="B207" s="19" t="s">
        <v>167</v>
      </c>
      <c r="C207" s="19" t="s">
        <v>285</v>
      </c>
      <c r="D207" s="19"/>
      <c r="E207" s="96">
        <f>E208</f>
        <v>990</v>
      </c>
    </row>
    <row r="208" spans="1:5" ht="15">
      <c r="A208" s="91" t="s">
        <v>22</v>
      </c>
      <c r="B208" s="20" t="s">
        <v>167</v>
      </c>
      <c r="C208" s="20" t="s">
        <v>285</v>
      </c>
      <c r="D208" s="20" t="s">
        <v>23</v>
      </c>
      <c r="E208" s="94">
        <f>600+220+170</f>
        <v>990</v>
      </c>
    </row>
    <row r="209" spans="1:5" ht="45">
      <c r="A209" s="125" t="s">
        <v>248</v>
      </c>
      <c r="B209" s="1" t="s">
        <v>168</v>
      </c>
      <c r="C209" s="1"/>
      <c r="D209" s="1"/>
      <c r="E209" s="115">
        <f>E210</f>
        <v>11144.1</v>
      </c>
    </row>
    <row r="210" spans="1:5" ht="30">
      <c r="A210" s="63" t="s">
        <v>284</v>
      </c>
      <c r="B210" s="19" t="s">
        <v>168</v>
      </c>
      <c r="C210" s="19" t="s">
        <v>285</v>
      </c>
      <c r="D210" s="19"/>
      <c r="E210" s="96">
        <f>E211</f>
        <v>11144.1</v>
      </c>
    </row>
    <row r="211" spans="1:5" ht="15">
      <c r="A211" s="91" t="s">
        <v>22</v>
      </c>
      <c r="B211" s="20" t="s">
        <v>168</v>
      </c>
      <c r="C211" s="20" t="s">
        <v>285</v>
      </c>
      <c r="D211" s="20" t="s">
        <v>23</v>
      </c>
      <c r="E211" s="94">
        <f>10290.5+350+250+253.6</f>
        <v>11144.1</v>
      </c>
    </row>
    <row r="212" spans="1:5" ht="15">
      <c r="A212" s="125" t="s">
        <v>169</v>
      </c>
      <c r="B212" s="1" t="s">
        <v>170</v>
      </c>
      <c r="C212" s="1"/>
      <c r="D212" s="1"/>
      <c r="E212" s="115">
        <f>E213</f>
        <v>95.9</v>
      </c>
    </row>
    <row r="213" spans="1:5" ht="30">
      <c r="A213" s="63" t="s">
        <v>284</v>
      </c>
      <c r="B213" s="19" t="s">
        <v>170</v>
      </c>
      <c r="C213" s="19" t="s">
        <v>285</v>
      </c>
      <c r="D213" s="19"/>
      <c r="E213" s="96">
        <f>E214</f>
        <v>95.9</v>
      </c>
    </row>
    <row r="214" spans="1:5" ht="15">
      <c r="A214" s="91" t="s">
        <v>22</v>
      </c>
      <c r="B214" s="20" t="s">
        <v>170</v>
      </c>
      <c r="C214" s="20" t="s">
        <v>285</v>
      </c>
      <c r="D214" s="20" t="s">
        <v>23</v>
      </c>
      <c r="E214" s="94">
        <v>95.9</v>
      </c>
    </row>
    <row r="215" spans="1:5" ht="30">
      <c r="A215" s="125" t="s">
        <v>300</v>
      </c>
      <c r="B215" s="1" t="s">
        <v>313</v>
      </c>
      <c r="C215" s="1"/>
      <c r="D215" s="1"/>
      <c r="E215" s="115">
        <f>E216</f>
        <v>1500</v>
      </c>
    </row>
    <row r="216" spans="1:5" ht="30">
      <c r="A216" s="63" t="s">
        <v>284</v>
      </c>
      <c r="B216" s="19" t="s">
        <v>313</v>
      </c>
      <c r="C216" s="19" t="s">
        <v>285</v>
      </c>
      <c r="D216" s="19"/>
      <c r="E216" s="96">
        <f>E217</f>
        <v>1500</v>
      </c>
    </row>
    <row r="217" spans="1:5" ht="15">
      <c r="A217" s="91" t="s">
        <v>22</v>
      </c>
      <c r="B217" s="20" t="s">
        <v>313</v>
      </c>
      <c r="C217" s="20" t="s">
        <v>285</v>
      </c>
      <c r="D217" s="20" t="s">
        <v>23</v>
      </c>
      <c r="E217" s="94">
        <v>1500</v>
      </c>
    </row>
    <row r="218" spans="1:5" ht="60">
      <c r="A218" s="109" t="s">
        <v>187</v>
      </c>
      <c r="B218" s="23" t="s">
        <v>185</v>
      </c>
      <c r="C218" s="24"/>
      <c r="D218" s="23"/>
      <c r="E218" s="127">
        <f>E219</f>
        <v>170.1</v>
      </c>
    </row>
    <row r="219" spans="1:5" ht="30">
      <c r="A219" s="109" t="s">
        <v>188</v>
      </c>
      <c r="B219" s="23" t="s">
        <v>186</v>
      </c>
      <c r="C219" s="26"/>
      <c r="D219" s="27"/>
      <c r="E219" s="86">
        <f>E223+E220</f>
        <v>170.1</v>
      </c>
    </row>
    <row r="220" spans="1:5" ht="15">
      <c r="A220" s="108" t="s">
        <v>208</v>
      </c>
      <c r="B220" s="7" t="s">
        <v>207</v>
      </c>
      <c r="C220" s="7"/>
      <c r="D220" s="9"/>
      <c r="E220" s="72">
        <f>E221</f>
        <v>20</v>
      </c>
    </row>
    <row r="221" spans="1:5" ht="30">
      <c r="A221" s="63" t="s">
        <v>284</v>
      </c>
      <c r="B221" s="19" t="s">
        <v>207</v>
      </c>
      <c r="C221" s="2" t="s">
        <v>285</v>
      </c>
      <c r="D221" s="2"/>
      <c r="E221" s="64">
        <f>E222</f>
        <v>20</v>
      </c>
    </row>
    <row r="222" spans="1:5" ht="15">
      <c r="A222" s="91" t="s">
        <v>22</v>
      </c>
      <c r="B222" s="20" t="s">
        <v>207</v>
      </c>
      <c r="C222" s="3" t="s">
        <v>285</v>
      </c>
      <c r="D222" s="3" t="s">
        <v>23</v>
      </c>
      <c r="E222" s="66">
        <v>20</v>
      </c>
    </row>
    <row r="223" spans="1:5" ht="30">
      <c r="A223" s="128" t="s">
        <v>261</v>
      </c>
      <c r="B223" s="12" t="s">
        <v>190</v>
      </c>
      <c r="C223" s="12"/>
      <c r="D223" s="13"/>
      <c r="E223" s="62">
        <f>E224</f>
        <v>150.1</v>
      </c>
    </row>
    <row r="224" spans="1:5" ht="30">
      <c r="A224" s="63" t="s">
        <v>284</v>
      </c>
      <c r="B224" s="19" t="s">
        <v>190</v>
      </c>
      <c r="C224" s="2" t="s">
        <v>285</v>
      </c>
      <c r="D224" s="2"/>
      <c r="E224" s="64">
        <f>E225</f>
        <v>150.1</v>
      </c>
    </row>
    <row r="225" spans="1:5" ht="15">
      <c r="A225" s="91" t="s">
        <v>22</v>
      </c>
      <c r="B225" s="20" t="s">
        <v>190</v>
      </c>
      <c r="C225" s="3" t="s">
        <v>285</v>
      </c>
      <c r="D225" s="3" t="s">
        <v>23</v>
      </c>
      <c r="E225" s="66">
        <v>150.1</v>
      </c>
    </row>
    <row r="226" spans="1:5" ht="60">
      <c r="A226" s="109" t="s">
        <v>227</v>
      </c>
      <c r="B226" s="23" t="s">
        <v>228</v>
      </c>
      <c r="C226" s="24"/>
      <c r="D226" s="23"/>
      <c r="E226" s="127">
        <f>E227+E238</f>
        <v>4849.9</v>
      </c>
    </row>
    <row r="227" spans="1:5" ht="30.75">
      <c r="A227" s="80" t="s">
        <v>229</v>
      </c>
      <c r="B227" s="11" t="s">
        <v>230</v>
      </c>
      <c r="C227" s="24"/>
      <c r="D227" s="24"/>
      <c r="E227" s="110">
        <f>E228</f>
        <v>3549.9</v>
      </c>
    </row>
    <row r="228" spans="1:5" ht="30">
      <c r="A228" s="84" t="s">
        <v>231</v>
      </c>
      <c r="B228" s="11" t="s">
        <v>232</v>
      </c>
      <c r="C228" s="16"/>
      <c r="D228" s="11"/>
      <c r="E228" s="83">
        <f>E229+E232+E235</f>
        <v>3549.9</v>
      </c>
    </row>
    <row r="229" spans="1:5" ht="30">
      <c r="A229" s="108" t="s">
        <v>236</v>
      </c>
      <c r="B229" s="7" t="s">
        <v>235</v>
      </c>
      <c r="C229" s="7"/>
      <c r="D229" s="9"/>
      <c r="E229" s="72">
        <f>E230</f>
        <v>2066</v>
      </c>
    </row>
    <row r="230" spans="1:5" ht="30">
      <c r="A230" s="63" t="s">
        <v>284</v>
      </c>
      <c r="B230" s="19" t="s">
        <v>235</v>
      </c>
      <c r="C230" s="2" t="s">
        <v>285</v>
      </c>
      <c r="D230" s="2"/>
      <c r="E230" s="64">
        <f>E231</f>
        <v>2066</v>
      </c>
    </row>
    <row r="231" spans="1:5" ht="15">
      <c r="A231" s="91" t="s">
        <v>20</v>
      </c>
      <c r="B231" s="20" t="s">
        <v>235</v>
      </c>
      <c r="C231" s="3" t="s">
        <v>285</v>
      </c>
      <c r="D231" s="3" t="s">
        <v>21</v>
      </c>
      <c r="E231" s="66">
        <f>395.2+470.8+1200</f>
        <v>2066</v>
      </c>
    </row>
    <row r="232" spans="1:5" ht="42.75" customHeight="1">
      <c r="A232" s="108" t="s">
        <v>233</v>
      </c>
      <c r="B232" s="7" t="s">
        <v>234</v>
      </c>
      <c r="C232" s="7"/>
      <c r="D232" s="9"/>
      <c r="E232" s="72">
        <f>E233</f>
        <v>483.9</v>
      </c>
    </row>
    <row r="233" spans="1:5" ht="30.75" customHeight="1">
      <c r="A233" s="63" t="s">
        <v>284</v>
      </c>
      <c r="B233" s="19" t="s">
        <v>234</v>
      </c>
      <c r="C233" s="2" t="s">
        <v>285</v>
      </c>
      <c r="D233" s="2"/>
      <c r="E233" s="64">
        <f>E234</f>
        <v>483.9</v>
      </c>
    </row>
    <row r="234" spans="1:5" ht="21" customHeight="1">
      <c r="A234" s="91" t="s">
        <v>20</v>
      </c>
      <c r="B234" s="20" t="s">
        <v>234</v>
      </c>
      <c r="C234" s="3" t="s">
        <v>285</v>
      </c>
      <c r="D234" s="3" t="s">
        <v>21</v>
      </c>
      <c r="E234" s="66">
        <v>483.9</v>
      </c>
    </row>
    <row r="235" spans="1:5" ht="38.25" customHeight="1">
      <c r="A235" s="108" t="s">
        <v>239</v>
      </c>
      <c r="B235" s="7" t="s">
        <v>247</v>
      </c>
      <c r="C235" s="7"/>
      <c r="D235" s="9"/>
      <c r="E235" s="72">
        <f>E236</f>
        <v>1000</v>
      </c>
    </row>
    <row r="236" spans="1:5" ht="30">
      <c r="A236" s="63" t="s">
        <v>284</v>
      </c>
      <c r="B236" s="19" t="s">
        <v>247</v>
      </c>
      <c r="C236" s="2" t="s">
        <v>285</v>
      </c>
      <c r="D236" s="2"/>
      <c r="E236" s="64">
        <f>E237</f>
        <v>1000</v>
      </c>
    </row>
    <row r="237" spans="1:5" ht="21" customHeight="1">
      <c r="A237" s="91" t="s">
        <v>20</v>
      </c>
      <c r="B237" s="20" t="s">
        <v>247</v>
      </c>
      <c r="C237" s="3" t="s">
        <v>285</v>
      </c>
      <c r="D237" s="3" t="s">
        <v>21</v>
      </c>
      <c r="E237" s="66">
        <v>1000</v>
      </c>
    </row>
    <row r="238" spans="1:5" ht="40.5" customHeight="1">
      <c r="A238" s="53" t="s">
        <v>329</v>
      </c>
      <c r="B238" s="11" t="s">
        <v>325</v>
      </c>
      <c r="C238" s="24"/>
      <c r="D238" s="24"/>
      <c r="E238" s="110">
        <f>E239</f>
        <v>1300</v>
      </c>
    </row>
    <row r="239" spans="1:5" ht="33" customHeight="1">
      <c r="A239" s="53" t="s">
        <v>330</v>
      </c>
      <c r="B239" s="11" t="s">
        <v>326</v>
      </c>
      <c r="C239" s="16"/>
      <c r="D239" s="11"/>
      <c r="E239" s="83">
        <f>E240</f>
        <v>1300</v>
      </c>
    </row>
    <row r="240" spans="1:5" ht="21" customHeight="1">
      <c r="A240" s="108" t="s">
        <v>328</v>
      </c>
      <c r="B240" s="7" t="s">
        <v>327</v>
      </c>
      <c r="C240" s="7"/>
      <c r="D240" s="9"/>
      <c r="E240" s="72">
        <f>E241</f>
        <v>1300</v>
      </c>
    </row>
    <row r="241" spans="1:5" ht="33" customHeight="1">
      <c r="A241" s="63" t="s">
        <v>284</v>
      </c>
      <c r="B241" s="19" t="s">
        <v>327</v>
      </c>
      <c r="C241" s="2" t="s">
        <v>285</v>
      </c>
      <c r="D241" s="2"/>
      <c r="E241" s="64">
        <f>E242</f>
        <v>1300</v>
      </c>
    </row>
    <row r="242" spans="1:5" ht="21" customHeight="1">
      <c r="A242" s="91" t="s">
        <v>20</v>
      </c>
      <c r="B242" s="20" t="s">
        <v>327</v>
      </c>
      <c r="C242" s="3" t="s">
        <v>285</v>
      </c>
      <c r="D242" s="3" t="s">
        <v>21</v>
      </c>
      <c r="E242" s="66">
        <v>1300</v>
      </c>
    </row>
    <row r="243" spans="1:5" ht="66" customHeight="1">
      <c r="A243" s="129" t="s">
        <v>180</v>
      </c>
      <c r="B243" s="23" t="s">
        <v>174</v>
      </c>
      <c r="C243" s="24"/>
      <c r="D243" s="23"/>
      <c r="E243" s="127">
        <f>E244</f>
        <v>12527.3</v>
      </c>
    </row>
    <row r="244" spans="1:5" ht="39" customHeight="1">
      <c r="A244" s="84" t="s">
        <v>176</v>
      </c>
      <c r="B244" s="11" t="s">
        <v>175</v>
      </c>
      <c r="C244" s="16"/>
      <c r="D244" s="11"/>
      <c r="E244" s="83">
        <f>E245</f>
        <v>12527.3</v>
      </c>
    </row>
    <row r="245" spans="1:5" ht="39" customHeight="1">
      <c r="A245" s="130" t="s">
        <v>130</v>
      </c>
      <c r="B245" s="18" t="s">
        <v>177</v>
      </c>
      <c r="C245" s="28"/>
      <c r="D245" s="15"/>
      <c r="E245" s="131">
        <f>E246+E248+E250</f>
        <v>12527.3</v>
      </c>
    </row>
    <row r="246" spans="1:5" ht="46.5" customHeight="1">
      <c r="A246" s="111" t="s">
        <v>288</v>
      </c>
      <c r="B246" s="18" t="s">
        <v>177</v>
      </c>
      <c r="C246" s="18" t="s">
        <v>289</v>
      </c>
      <c r="D246" s="18"/>
      <c r="E246" s="75">
        <f>E247</f>
        <v>9510.5</v>
      </c>
    </row>
    <row r="247" spans="1:5" ht="23.25" customHeight="1">
      <c r="A247" s="91" t="s">
        <v>31</v>
      </c>
      <c r="B247" s="3" t="s">
        <v>177</v>
      </c>
      <c r="C247" s="3" t="s">
        <v>289</v>
      </c>
      <c r="D247" s="3" t="s">
        <v>32</v>
      </c>
      <c r="E247" s="94">
        <v>9510.5</v>
      </c>
    </row>
    <row r="248" spans="1:5" ht="29.25" customHeight="1">
      <c r="A248" s="63" t="s">
        <v>284</v>
      </c>
      <c r="B248" s="18" t="s">
        <v>177</v>
      </c>
      <c r="C248" s="18" t="s">
        <v>285</v>
      </c>
      <c r="D248" s="18"/>
      <c r="E248" s="75">
        <f>E249</f>
        <v>2786.8</v>
      </c>
    </row>
    <row r="249" spans="1:5" ht="23.25" customHeight="1">
      <c r="A249" s="91" t="s">
        <v>31</v>
      </c>
      <c r="B249" s="3" t="s">
        <v>177</v>
      </c>
      <c r="C249" s="3" t="s">
        <v>285</v>
      </c>
      <c r="D249" s="3" t="s">
        <v>32</v>
      </c>
      <c r="E249" s="94">
        <v>2786.8</v>
      </c>
    </row>
    <row r="250" spans="1:5" ht="15">
      <c r="A250" s="63" t="s">
        <v>292</v>
      </c>
      <c r="B250" s="32" t="s">
        <v>177</v>
      </c>
      <c r="C250" s="32" t="s">
        <v>293</v>
      </c>
      <c r="D250" s="32"/>
      <c r="E250" s="95">
        <f>E251</f>
        <v>230</v>
      </c>
    </row>
    <row r="251" spans="1:5" ht="15">
      <c r="A251" s="91" t="s">
        <v>31</v>
      </c>
      <c r="B251" s="2" t="s">
        <v>177</v>
      </c>
      <c r="C251" s="3" t="s">
        <v>293</v>
      </c>
      <c r="D251" s="3" t="s">
        <v>32</v>
      </c>
      <c r="E251" s="94">
        <v>230</v>
      </c>
    </row>
    <row r="252" spans="1:5" ht="15.75">
      <c r="A252" s="57" t="s">
        <v>49</v>
      </c>
      <c r="B252" s="11" t="s">
        <v>63</v>
      </c>
      <c r="C252" s="25"/>
      <c r="D252" s="17"/>
      <c r="E252" s="132">
        <f>E253</f>
        <v>30880.999999999996</v>
      </c>
    </row>
    <row r="253" spans="1:5" ht="15.75">
      <c r="A253" s="133" t="s">
        <v>50</v>
      </c>
      <c r="B253" s="11" t="s">
        <v>64</v>
      </c>
      <c r="C253" s="39"/>
      <c r="D253" s="36"/>
      <c r="E253" s="98">
        <f>E254+E257+E260+E266+E269+E272+E275+E278+E281+E287+E290+E293+E296+E299+E302+E311+E314+E317+E320+E326+E329+E334+E337+E340+E343+E346+E349+E305+E308+E263+E284+E323</f>
        <v>30880.999999999996</v>
      </c>
    </row>
    <row r="254" spans="1:5" ht="15">
      <c r="A254" s="134" t="s">
        <v>119</v>
      </c>
      <c r="B254" s="42" t="s">
        <v>65</v>
      </c>
      <c r="C254" s="42"/>
      <c r="D254" s="42"/>
      <c r="E254" s="135">
        <f>E255</f>
        <v>2512.6</v>
      </c>
    </row>
    <row r="255" spans="1:5" ht="15">
      <c r="A255" s="63" t="s">
        <v>290</v>
      </c>
      <c r="B255" s="44" t="s">
        <v>65</v>
      </c>
      <c r="C255" s="2" t="s">
        <v>291</v>
      </c>
      <c r="D255" s="44"/>
      <c r="E255" s="136">
        <f>E256</f>
        <v>2512.6</v>
      </c>
    </row>
    <row r="256" spans="1:5" ht="15">
      <c r="A256" s="82" t="s">
        <v>28</v>
      </c>
      <c r="B256" s="45" t="s">
        <v>65</v>
      </c>
      <c r="C256" s="3" t="s">
        <v>291</v>
      </c>
      <c r="D256" s="45" t="s">
        <v>29</v>
      </c>
      <c r="E256" s="137">
        <v>2512.6</v>
      </c>
    </row>
    <row r="257" spans="1:5" ht="45">
      <c r="A257" s="138" t="s">
        <v>173</v>
      </c>
      <c r="B257" s="1" t="s">
        <v>171</v>
      </c>
      <c r="C257" s="1"/>
      <c r="D257" s="1"/>
      <c r="E257" s="115">
        <f>E258</f>
        <v>99.3</v>
      </c>
    </row>
    <row r="258" spans="1:5" ht="15">
      <c r="A258" s="63" t="s">
        <v>292</v>
      </c>
      <c r="B258" s="19" t="s">
        <v>171</v>
      </c>
      <c r="C258" s="19" t="s">
        <v>293</v>
      </c>
      <c r="D258" s="19"/>
      <c r="E258" s="96">
        <f>E259</f>
        <v>99.3</v>
      </c>
    </row>
    <row r="259" spans="1:5" ht="15">
      <c r="A259" s="91" t="s">
        <v>197</v>
      </c>
      <c r="B259" s="20" t="s">
        <v>171</v>
      </c>
      <c r="C259" s="20" t="s">
        <v>293</v>
      </c>
      <c r="D259" s="20" t="s">
        <v>172</v>
      </c>
      <c r="E259" s="94">
        <v>99.3</v>
      </c>
    </row>
    <row r="260" spans="1:5" ht="45">
      <c r="A260" s="138" t="s">
        <v>150</v>
      </c>
      <c r="B260" s="1" t="s">
        <v>66</v>
      </c>
      <c r="C260" s="1"/>
      <c r="D260" s="1"/>
      <c r="E260" s="115">
        <f>E261</f>
        <v>900</v>
      </c>
    </row>
    <row r="261" spans="1:5" ht="15">
      <c r="A261" s="63" t="s">
        <v>292</v>
      </c>
      <c r="B261" s="19" t="s">
        <v>66</v>
      </c>
      <c r="C261" s="19" t="s">
        <v>293</v>
      </c>
      <c r="D261" s="19"/>
      <c r="E261" s="96">
        <f>E262</f>
        <v>900</v>
      </c>
    </row>
    <row r="262" spans="1:5" ht="15">
      <c r="A262" s="91" t="s">
        <v>20</v>
      </c>
      <c r="B262" s="20" t="s">
        <v>66</v>
      </c>
      <c r="C262" s="20" t="s">
        <v>293</v>
      </c>
      <c r="D262" s="20" t="s">
        <v>21</v>
      </c>
      <c r="E262" s="94">
        <f>200+700</f>
        <v>900</v>
      </c>
    </row>
    <row r="263" spans="1:5" ht="30">
      <c r="A263" s="138" t="s">
        <v>338</v>
      </c>
      <c r="B263" s="1" t="s">
        <v>337</v>
      </c>
      <c r="C263" s="1"/>
      <c r="D263" s="1"/>
      <c r="E263" s="115">
        <f>E264</f>
        <v>5000</v>
      </c>
    </row>
    <row r="264" spans="1:5" ht="15">
      <c r="A264" s="63" t="s">
        <v>292</v>
      </c>
      <c r="B264" s="19" t="s">
        <v>337</v>
      </c>
      <c r="C264" s="19" t="s">
        <v>293</v>
      </c>
      <c r="D264" s="19"/>
      <c r="E264" s="96">
        <f>E265</f>
        <v>5000</v>
      </c>
    </row>
    <row r="265" spans="1:5" ht="15">
      <c r="A265" s="91" t="s">
        <v>20</v>
      </c>
      <c r="B265" s="20" t="s">
        <v>337</v>
      </c>
      <c r="C265" s="20" t="s">
        <v>293</v>
      </c>
      <c r="D265" s="20" t="s">
        <v>21</v>
      </c>
      <c r="E265" s="94">
        <v>5000</v>
      </c>
    </row>
    <row r="266" spans="1:5" ht="30">
      <c r="A266" s="138" t="s">
        <v>151</v>
      </c>
      <c r="B266" s="1" t="s">
        <v>67</v>
      </c>
      <c r="C266" s="1"/>
      <c r="D266" s="1"/>
      <c r="E266" s="115">
        <f>E267</f>
        <v>4719</v>
      </c>
    </row>
    <row r="267" spans="1:5" ht="15">
      <c r="A267" s="63" t="s">
        <v>292</v>
      </c>
      <c r="B267" s="19" t="s">
        <v>67</v>
      </c>
      <c r="C267" s="19" t="s">
        <v>293</v>
      </c>
      <c r="D267" s="19"/>
      <c r="E267" s="96">
        <f>E268</f>
        <v>4719</v>
      </c>
    </row>
    <row r="268" spans="1:5" ht="15">
      <c r="A268" s="91" t="s">
        <v>20</v>
      </c>
      <c r="B268" s="20" t="s">
        <v>67</v>
      </c>
      <c r="C268" s="20" t="s">
        <v>293</v>
      </c>
      <c r="D268" s="20" t="s">
        <v>21</v>
      </c>
      <c r="E268" s="94">
        <v>4719</v>
      </c>
    </row>
    <row r="269" spans="1:5" ht="23.25" customHeight="1">
      <c r="A269" s="112" t="s">
        <v>221</v>
      </c>
      <c r="B269" s="1" t="s">
        <v>68</v>
      </c>
      <c r="C269" s="1"/>
      <c r="D269" s="1"/>
      <c r="E269" s="115">
        <f>E270</f>
        <v>100</v>
      </c>
    </row>
    <row r="270" spans="1:5" ht="23.25" customHeight="1">
      <c r="A270" s="68" t="s">
        <v>297</v>
      </c>
      <c r="B270" s="19" t="s">
        <v>68</v>
      </c>
      <c r="C270" s="19" t="s">
        <v>296</v>
      </c>
      <c r="D270" s="19"/>
      <c r="E270" s="96">
        <f>E271</f>
        <v>100</v>
      </c>
    </row>
    <row r="271" spans="1:5" ht="23.25" customHeight="1">
      <c r="A271" s="91" t="s">
        <v>36</v>
      </c>
      <c r="B271" s="20" t="s">
        <v>68</v>
      </c>
      <c r="C271" s="20" t="s">
        <v>296</v>
      </c>
      <c r="D271" s="20" t="s">
        <v>35</v>
      </c>
      <c r="E271" s="94">
        <v>100</v>
      </c>
    </row>
    <row r="272" spans="1:5" ht="30">
      <c r="A272" s="139" t="s">
        <v>143</v>
      </c>
      <c r="B272" s="46" t="s">
        <v>69</v>
      </c>
      <c r="C272" s="41"/>
      <c r="D272" s="41"/>
      <c r="E272" s="123">
        <f>E273</f>
        <v>150</v>
      </c>
    </row>
    <row r="273" spans="1:5" ht="15">
      <c r="A273" s="63" t="s">
        <v>290</v>
      </c>
      <c r="B273" s="19" t="s">
        <v>69</v>
      </c>
      <c r="C273" s="19" t="s">
        <v>291</v>
      </c>
      <c r="D273" s="2"/>
      <c r="E273" s="100">
        <f>E274</f>
        <v>150</v>
      </c>
    </row>
    <row r="274" spans="1:5" ht="15">
      <c r="A274" s="91" t="s">
        <v>12</v>
      </c>
      <c r="B274" s="20" t="s">
        <v>69</v>
      </c>
      <c r="C274" s="20" t="s">
        <v>291</v>
      </c>
      <c r="D274" s="3" t="s">
        <v>39</v>
      </c>
      <c r="E274" s="101">
        <v>150</v>
      </c>
    </row>
    <row r="275" spans="1:5" ht="45">
      <c r="A275" s="139" t="s">
        <v>192</v>
      </c>
      <c r="B275" s="46" t="s">
        <v>191</v>
      </c>
      <c r="C275" s="41"/>
      <c r="D275" s="41"/>
      <c r="E275" s="123">
        <f>E276</f>
        <v>92</v>
      </c>
    </row>
    <row r="276" spans="1:5" ht="15">
      <c r="A276" s="63" t="s">
        <v>290</v>
      </c>
      <c r="B276" s="19" t="s">
        <v>191</v>
      </c>
      <c r="C276" s="19" t="s">
        <v>291</v>
      </c>
      <c r="D276" s="2"/>
      <c r="E276" s="100">
        <f>E277</f>
        <v>92</v>
      </c>
    </row>
    <row r="277" spans="1:5" ht="15">
      <c r="A277" s="91" t="s">
        <v>12</v>
      </c>
      <c r="B277" s="20" t="s">
        <v>191</v>
      </c>
      <c r="C277" s="20" t="s">
        <v>291</v>
      </c>
      <c r="D277" s="3" t="s">
        <v>39</v>
      </c>
      <c r="E277" s="101">
        <v>92</v>
      </c>
    </row>
    <row r="278" spans="1:5" ht="15">
      <c r="A278" s="139" t="s">
        <v>142</v>
      </c>
      <c r="B278" s="46" t="s">
        <v>70</v>
      </c>
      <c r="C278" s="41"/>
      <c r="D278" s="41"/>
      <c r="E278" s="123">
        <f>E279</f>
        <v>1000</v>
      </c>
    </row>
    <row r="279" spans="1:5" ht="15">
      <c r="A279" s="63" t="s">
        <v>292</v>
      </c>
      <c r="B279" s="19" t="s">
        <v>70</v>
      </c>
      <c r="C279" s="19" t="s">
        <v>293</v>
      </c>
      <c r="D279" s="2"/>
      <c r="E279" s="100">
        <f>E280</f>
        <v>1000</v>
      </c>
    </row>
    <row r="280" spans="1:5" ht="15">
      <c r="A280" s="91" t="s">
        <v>11</v>
      </c>
      <c r="B280" s="20" t="s">
        <v>70</v>
      </c>
      <c r="C280" s="20" t="s">
        <v>293</v>
      </c>
      <c r="D280" s="3" t="s">
        <v>10</v>
      </c>
      <c r="E280" s="101">
        <v>1000</v>
      </c>
    </row>
    <row r="281" spans="1:5" ht="30">
      <c r="A281" s="139" t="s">
        <v>211</v>
      </c>
      <c r="B281" s="46" t="s">
        <v>71</v>
      </c>
      <c r="C281" s="41"/>
      <c r="D281" s="41"/>
      <c r="E281" s="123">
        <f>E282</f>
        <v>50</v>
      </c>
    </row>
    <row r="282" spans="1:5" ht="15">
      <c r="A282" s="63" t="s">
        <v>292</v>
      </c>
      <c r="B282" s="19" t="s">
        <v>71</v>
      </c>
      <c r="C282" s="19" t="s">
        <v>293</v>
      </c>
      <c r="D282" s="2"/>
      <c r="E282" s="64">
        <f>E283</f>
        <v>50</v>
      </c>
    </row>
    <row r="283" spans="1:5" ht="15">
      <c r="A283" s="91" t="s">
        <v>12</v>
      </c>
      <c r="B283" s="20" t="s">
        <v>71</v>
      </c>
      <c r="C283" s="20" t="s">
        <v>293</v>
      </c>
      <c r="D283" s="3" t="s">
        <v>39</v>
      </c>
      <c r="E283" s="66">
        <v>50</v>
      </c>
    </row>
    <row r="284" spans="1:5" ht="15">
      <c r="A284" s="139" t="s">
        <v>348</v>
      </c>
      <c r="B284" s="46" t="s">
        <v>347</v>
      </c>
      <c r="C284" s="41"/>
      <c r="D284" s="41"/>
      <c r="E284" s="123">
        <f>E285</f>
        <v>600</v>
      </c>
    </row>
    <row r="285" spans="1:5" ht="30">
      <c r="A285" s="63" t="s">
        <v>284</v>
      </c>
      <c r="B285" s="19" t="s">
        <v>347</v>
      </c>
      <c r="C285" s="19" t="s">
        <v>285</v>
      </c>
      <c r="D285" s="2"/>
      <c r="E285" s="100">
        <f>E286</f>
        <v>600</v>
      </c>
    </row>
    <row r="286" spans="1:5" ht="15">
      <c r="A286" s="91" t="s">
        <v>12</v>
      </c>
      <c r="B286" s="20" t="s">
        <v>347</v>
      </c>
      <c r="C286" s="20" t="s">
        <v>285</v>
      </c>
      <c r="D286" s="3" t="s">
        <v>39</v>
      </c>
      <c r="E286" s="101">
        <v>600</v>
      </c>
    </row>
    <row r="287" spans="1:5" ht="15">
      <c r="A287" s="139" t="s">
        <v>144</v>
      </c>
      <c r="B287" s="46" t="s">
        <v>72</v>
      </c>
      <c r="C287" s="41"/>
      <c r="D287" s="41"/>
      <c r="E287" s="123">
        <f>E288</f>
        <v>145</v>
      </c>
    </row>
    <row r="288" spans="1:5" ht="30">
      <c r="A288" s="63" t="s">
        <v>284</v>
      </c>
      <c r="B288" s="19" t="s">
        <v>72</v>
      </c>
      <c r="C288" s="19" t="s">
        <v>285</v>
      </c>
      <c r="D288" s="2"/>
      <c r="E288" s="100">
        <f>E289</f>
        <v>145</v>
      </c>
    </row>
    <row r="289" spans="1:5" ht="15">
      <c r="A289" s="91" t="s">
        <v>12</v>
      </c>
      <c r="B289" s="20" t="s">
        <v>72</v>
      </c>
      <c r="C289" s="20" t="s">
        <v>285</v>
      </c>
      <c r="D289" s="3" t="s">
        <v>39</v>
      </c>
      <c r="E289" s="101">
        <v>145</v>
      </c>
    </row>
    <row r="290" spans="1:5" ht="30">
      <c r="A290" s="139" t="s">
        <v>145</v>
      </c>
      <c r="B290" s="46" t="s">
        <v>73</v>
      </c>
      <c r="C290" s="41"/>
      <c r="D290" s="41"/>
      <c r="E290" s="123">
        <f>E291</f>
        <v>2104.9</v>
      </c>
    </row>
    <row r="291" spans="1:5" ht="32.25" customHeight="1">
      <c r="A291" s="63" t="s">
        <v>284</v>
      </c>
      <c r="B291" s="19" t="s">
        <v>73</v>
      </c>
      <c r="C291" s="19" t="s">
        <v>285</v>
      </c>
      <c r="D291" s="2"/>
      <c r="E291" s="64">
        <f>E292</f>
        <v>2104.9</v>
      </c>
    </row>
    <row r="292" spans="1:5" ht="26.25" customHeight="1">
      <c r="A292" s="91" t="s">
        <v>12</v>
      </c>
      <c r="B292" s="20" t="s">
        <v>73</v>
      </c>
      <c r="C292" s="20" t="s">
        <v>285</v>
      </c>
      <c r="D292" s="3" t="s">
        <v>39</v>
      </c>
      <c r="E292" s="66">
        <v>2104.9</v>
      </c>
    </row>
    <row r="293" spans="1:5" ht="45">
      <c r="A293" s="139" t="s">
        <v>146</v>
      </c>
      <c r="B293" s="46" t="s">
        <v>74</v>
      </c>
      <c r="C293" s="41"/>
      <c r="D293" s="41"/>
      <c r="E293" s="123">
        <f>E294</f>
        <v>55</v>
      </c>
    </row>
    <row r="294" spans="1:5" ht="30">
      <c r="A294" s="63" t="s">
        <v>284</v>
      </c>
      <c r="B294" s="19" t="s">
        <v>74</v>
      </c>
      <c r="C294" s="19" t="s">
        <v>285</v>
      </c>
      <c r="D294" s="2"/>
      <c r="E294" s="64">
        <f>E295</f>
        <v>55</v>
      </c>
    </row>
    <row r="295" spans="1:5" ht="15">
      <c r="A295" s="91" t="s">
        <v>12</v>
      </c>
      <c r="B295" s="20" t="s">
        <v>74</v>
      </c>
      <c r="C295" s="20" t="s">
        <v>285</v>
      </c>
      <c r="D295" s="3" t="s">
        <v>39</v>
      </c>
      <c r="E295" s="66">
        <v>55</v>
      </c>
    </row>
    <row r="296" spans="1:5" ht="15">
      <c r="A296" s="112" t="s">
        <v>149</v>
      </c>
      <c r="B296" s="1" t="s">
        <v>75</v>
      </c>
      <c r="C296" s="1"/>
      <c r="D296" s="1"/>
      <c r="E296" s="115">
        <f>E297</f>
        <v>1315</v>
      </c>
    </row>
    <row r="297" spans="1:5" ht="30">
      <c r="A297" s="63" t="s">
        <v>284</v>
      </c>
      <c r="B297" s="19" t="s">
        <v>75</v>
      </c>
      <c r="C297" s="19" t="s">
        <v>285</v>
      </c>
      <c r="D297" s="19"/>
      <c r="E297" s="96">
        <f>E298</f>
        <v>1315</v>
      </c>
    </row>
    <row r="298" spans="1:5" ht="15">
      <c r="A298" s="91" t="s">
        <v>16</v>
      </c>
      <c r="B298" s="20" t="s">
        <v>75</v>
      </c>
      <c r="C298" s="20" t="s">
        <v>285</v>
      </c>
      <c r="D298" s="20" t="s">
        <v>17</v>
      </c>
      <c r="E298" s="94">
        <v>1315</v>
      </c>
    </row>
    <row r="299" spans="1:5" ht="30">
      <c r="A299" s="139" t="s">
        <v>240</v>
      </c>
      <c r="B299" s="46" t="s">
        <v>76</v>
      </c>
      <c r="C299" s="41"/>
      <c r="D299" s="41"/>
      <c r="E299" s="123">
        <f>E300</f>
        <v>900</v>
      </c>
    </row>
    <row r="300" spans="1:5" ht="30">
      <c r="A300" s="63" t="s">
        <v>284</v>
      </c>
      <c r="B300" s="19" t="s">
        <v>76</v>
      </c>
      <c r="C300" s="19" t="s">
        <v>285</v>
      </c>
      <c r="D300" s="2"/>
      <c r="E300" s="100">
        <f>E301</f>
        <v>900</v>
      </c>
    </row>
    <row r="301" spans="1:5" ht="15">
      <c r="A301" s="91" t="s">
        <v>12</v>
      </c>
      <c r="B301" s="20" t="s">
        <v>76</v>
      </c>
      <c r="C301" s="20" t="s">
        <v>285</v>
      </c>
      <c r="D301" s="3" t="s">
        <v>39</v>
      </c>
      <c r="E301" s="101">
        <v>900</v>
      </c>
    </row>
    <row r="302" spans="1:5" ht="30">
      <c r="A302" s="139" t="s">
        <v>242</v>
      </c>
      <c r="B302" s="46" t="s">
        <v>241</v>
      </c>
      <c r="C302" s="41"/>
      <c r="D302" s="41"/>
      <c r="E302" s="123">
        <f>E303</f>
        <v>2300</v>
      </c>
    </row>
    <row r="303" spans="1:5" ht="30">
      <c r="A303" s="63" t="s">
        <v>284</v>
      </c>
      <c r="B303" s="19" t="s">
        <v>241</v>
      </c>
      <c r="C303" s="19" t="s">
        <v>285</v>
      </c>
      <c r="D303" s="2"/>
      <c r="E303" s="100">
        <f>E304</f>
        <v>2300</v>
      </c>
    </row>
    <row r="304" spans="1:5" ht="15">
      <c r="A304" s="91" t="s">
        <v>42</v>
      </c>
      <c r="B304" s="20" t="s">
        <v>241</v>
      </c>
      <c r="C304" s="20" t="s">
        <v>285</v>
      </c>
      <c r="D304" s="3" t="s">
        <v>41</v>
      </c>
      <c r="E304" s="101">
        <v>2300</v>
      </c>
    </row>
    <row r="305" spans="1:5" ht="45">
      <c r="A305" s="139" t="s">
        <v>317</v>
      </c>
      <c r="B305" s="46" t="s">
        <v>314</v>
      </c>
      <c r="C305" s="41"/>
      <c r="D305" s="41"/>
      <c r="E305" s="123">
        <f>E306</f>
        <v>300</v>
      </c>
    </row>
    <row r="306" spans="1:5" ht="30">
      <c r="A306" s="63" t="s">
        <v>284</v>
      </c>
      <c r="B306" s="19" t="s">
        <v>314</v>
      </c>
      <c r="C306" s="19" t="s">
        <v>285</v>
      </c>
      <c r="D306" s="2"/>
      <c r="E306" s="100">
        <f>E307</f>
        <v>300</v>
      </c>
    </row>
    <row r="307" spans="1:5" ht="30">
      <c r="A307" s="91" t="s">
        <v>316</v>
      </c>
      <c r="B307" s="20" t="s">
        <v>314</v>
      </c>
      <c r="C307" s="20" t="s">
        <v>285</v>
      </c>
      <c r="D307" s="3" t="s">
        <v>315</v>
      </c>
      <c r="E307" s="101">
        <v>300</v>
      </c>
    </row>
    <row r="308" spans="1:5" ht="30">
      <c r="A308" s="139" t="s">
        <v>322</v>
      </c>
      <c r="B308" s="46" t="s">
        <v>321</v>
      </c>
      <c r="C308" s="41"/>
      <c r="D308" s="41"/>
      <c r="E308" s="123">
        <f>E309</f>
        <v>350</v>
      </c>
    </row>
    <row r="309" spans="1:5" ht="30">
      <c r="A309" s="63" t="s">
        <v>284</v>
      </c>
      <c r="B309" s="19" t="s">
        <v>321</v>
      </c>
      <c r="C309" s="19" t="s">
        <v>285</v>
      </c>
      <c r="D309" s="2"/>
      <c r="E309" s="100">
        <f>E310</f>
        <v>350</v>
      </c>
    </row>
    <row r="310" spans="1:5" ht="15">
      <c r="A310" s="91" t="s">
        <v>42</v>
      </c>
      <c r="B310" s="20" t="s">
        <v>321</v>
      </c>
      <c r="C310" s="20" t="s">
        <v>285</v>
      </c>
      <c r="D310" s="3" t="s">
        <v>41</v>
      </c>
      <c r="E310" s="101">
        <v>350</v>
      </c>
    </row>
    <row r="311" spans="1:5" ht="15">
      <c r="A311" s="134" t="s">
        <v>152</v>
      </c>
      <c r="B311" s="1" t="s">
        <v>77</v>
      </c>
      <c r="C311" s="1"/>
      <c r="D311" s="1"/>
      <c r="E311" s="140">
        <f>E312</f>
        <v>2729.3</v>
      </c>
    </row>
    <row r="312" spans="1:5" ht="30">
      <c r="A312" s="63" t="s">
        <v>284</v>
      </c>
      <c r="B312" s="2" t="s">
        <v>77</v>
      </c>
      <c r="C312" s="2" t="s">
        <v>285</v>
      </c>
      <c r="D312" s="2"/>
      <c r="E312" s="100">
        <f>E313</f>
        <v>2729.3</v>
      </c>
    </row>
    <row r="313" spans="1:5" ht="15">
      <c r="A313" s="141" t="s">
        <v>18</v>
      </c>
      <c r="B313" s="24" t="s">
        <v>77</v>
      </c>
      <c r="C313" s="24" t="s">
        <v>285</v>
      </c>
      <c r="D313" s="24" t="s">
        <v>19</v>
      </c>
      <c r="E313" s="142">
        <v>2729.3</v>
      </c>
    </row>
    <row r="314" spans="1:5" ht="15">
      <c r="A314" s="134" t="s">
        <v>226</v>
      </c>
      <c r="B314" s="1" t="s">
        <v>225</v>
      </c>
      <c r="C314" s="1"/>
      <c r="D314" s="1"/>
      <c r="E314" s="140">
        <f>E315</f>
        <v>100</v>
      </c>
    </row>
    <row r="315" spans="1:5" ht="30">
      <c r="A315" s="63" t="s">
        <v>284</v>
      </c>
      <c r="B315" s="2" t="s">
        <v>225</v>
      </c>
      <c r="C315" s="2" t="s">
        <v>285</v>
      </c>
      <c r="D315" s="2"/>
      <c r="E315" s="100">
        <f>E316</f>
        <v>100</v>
      </c>
    </row>
    <row r="316" spans="1:5" ht="15">
      <c r="A316" s="141" t="s">
        <v>18</v>
      </c>
      <c r="B316" s="24" t="s">
        <v>225</v>
      </c>
      <c r="C316" s="24" t="s">
        <v>285</v>
      </c>
      <c r="D316" s="24" t="s">
        <v>19</v>
      </c>
      <c r="E316" s="142">
        <v>100</v>
      </c>
    </row>
    <row r="317" spans="1:5" ht="45">
      <c r="A317" s="125" t="s">
        <v>248</v>
      </c>
      <c r="B317" s="42" t="s">
        <v>251</v>
      </c>
      <c r="C317" s="42"/>
      <c r="D317" s="42"/>
      <c r="E317" s="126">
        <f>E318</f>
        <v>1262.3</v>
      </c>
    </row>
    <row r="318" spans="1:5" ht="30">
      <c r="A318" s="63" t="s">
        <v>284</v>
      </c>
      <c r="B318" s="19" t="s">
        <v>251</v>
      </c>
      <c r="C318" s="19" t="s">
        <v>285</v>
      </c>
      <c r="D318" s="19"/>
      <c r="E318" s="96">
        <f>E319</f>
        <v>1262.3</v>
      </c>
    </row>
    <row r="319" spans="1:5" ht="15">
      <c r="A319" s="91" t="s">
        <v>22</v>
      </c>
      <c r="B319" s="20" t="s">
        <v>251</v>
      </c>
      <c r="C319" s="20" t="s">
        <v>285</v>
      </c>
      <c r="D319" s="20" t="s">
        <v>23</v>
      </c>
      <c r="E319" s="94">
        <f>80+241.4+940.9</f>
        <v>1262.3</v>
      </c>
    </row>
    <row r="320" spans="1:5" ht="15">
      <c r="A320" s="134" t="s">
        <v>237</v>
      </c>
      <c r="B320" s="1" t="s">
        <v>238</v>
      </c>
      <c r="C320" s="1"/>
      <c r="D320" s="1"/>
      <c r="E320" s="140">
        <f>E321</f>
        <v>400</v>
      </c>
    </row>
    <row r="321" spans="1:5" ht="30">
      <c r="A321" s="63" t="s">
        <v>284</v>
      </c>
      <c r="B321" s="2" t="s">
        <v>238</v>
      </c>
      <c r="C321" s="2" t="s">
        <v>285</v>
      </c>
      <c r="D321" s="2"/>
      <c r="E321" s="100">
        <f>E322</f>
        <v>400</v>
      </c>
    </row>
    <row r="322" spans="1:5" ht="15">
      <c r="A322" s="141" t="s">
        <v>20</v>
      </c>
      <c r="B322" s="24" t="s">
        <v>238</v>
      </c>
      <c r="C322" s="24" t="s">
        <v>285</v>
      </c>
      <c r="D322" s="24" t="s">
        <v>21</v>
      </c>
      <c r="E322" s="142">
        <v>400</v>
      </c>
    </row>
    <row r="323" spans="1:5" ht="30">
      <c r="A323" s="125" t="s">
        <v>350</v>
      </c>
      <c r="B323" s="42" t="s">
        <v>349</v>
      </c>
      <c r="C323" s="42"/>
      <c r="D323" s="42"/>
      <c r="E323" s="126">
        <f>E324</f>
        <v>330</v>
      </c>
    </row>
    <row r="324" spans="1:5" ht="30">
      <c r="A324" s="63" t="s">
        <v>284</v>
      </c>
      <c r="B324" s="19" t="s">
        <v>349</v>
      </c>
      <c r="C324" s="19" t="s">
        <v>285</v>
      </c>
      <c r="D324" s="19"/>
      <c r="E324" s="96">
        <f>E325</f>
        <v>330</v>
      </c>
    </row>
    <row r="325" spans="1:5" ht="15">
      <c r="A325" s="91" t="s">
        <v>22</v>
      </c>
      <c r="B325" s="20" t="s">
        <v>349</v>
      </c>
      <c r="C325" s="20" t="s">
        <v>285</v>
      </c>
      <c r="D325" s="20" t="s">
        <v>23</v>
      </c>
      <c r="E325" s="94">
        <v>330</v>
      </c>
    </row>
    <row r="326" spans="1:5" ht="15">
      <c r="A326" s="139" t="s">
        <v>272</v>
      </c>
      <c r="B326" s="46" t="s">
        <v>271</v>
      </c>
      <c r="C326" s="41"/>
      <c r="D326" s="41"/>
      <c r="E326" s="123">
        <f>E327</f>
        <v>50</v>
      </c>
    </row>
    <row r="327" spans="1:5" ht="30">
      <c r="A327" s="63" t="s">
        <v>284</v>
      </c>
      <c r="B327" s="19" t="s">
        <v>271</v>
      </c>
      <c r="C327" s="19" t="s">
        <v>285</v>
      </c>
      <c r="D327" s="2"/>
      <c r="E327" s="100">
        <f>E328</f>
        <v>50</v>
      </c>
    </row>
    <row r="328" spans="1:5" ht="15">
      <c r="A328" s="91" t="s">
        <v>42</v>
      </c>
      <c r="B328" s="20" t="s">
        <v>271</v>
      </c>
      <c r="C328" s="20" t="s">
        <v>285</v>
      </c>
      <c r="D328" s="3" t="s">
        <v>41</v>
      </c>
      <c r="E328" s="101">
        <v>50</v>
      </c>
    </row>
    <row r="329" spans="1:5" ht="39.75" customHeight="1">
      <c r="A329" s="139" t="s">
        <v>257</v>
      </c>
      <c r="B329" s="41" t="s">
        <v>198</v>
      </c>
      <c r="C329" s="14"/>
      <c r="D329" s="41"/>
      <c r="E329" s="145">
        <f>E330+E332</f>
        <v>801.5</v>
      </c>
    </row>
    <row r="330" spans="1:5" ht="50.25" customHeight="1">
      <c r="A330" s="111" t="s">
        <v>288</v>
      </c>
      <c r="B330" s="7" t="s">
        <v>198</v>
      </c>
      <c r="C330" s="7" t="s">
        <v>289</v>
      </c>
      <c r="D330" s="7"/>
      <c r="E330" s="147">
        <f>E331</f>
        <v>746.6</v>
      </c>
    </row>
    <row r="331" spans="1:5" ht="22.5" customHeight="1">
      <c r="A331" s="91" t="s">
        <v>199</v>
      </c>
      <c r="B331" s="20" t="s">
        <v>198</v>
      </c>
      <c r="C331" s="20" t="s">
        <v>289</v>
      </c>
      <c r="D331" s="20" t="s">
        <v>200</v>
      </c>
      <c r="E331" s="101">
        <v>746.6</v>
      </c>
    </row>
    <row r="332" spans="1:5" ht="34.5" customHeight="1">
      <c r="A332" s="63" t="s">
        <v>284</v>
      </c>
      <c r="B332" s="7" t="s">
        <v>198</v>
      </c>
      <c r="C332" s="7" t="s">
        <v>285</v>
      </c>
      <c r="D332" s="7"/>
      <c r="E332" s="147">
        <f>E333</f>
        <v>54.9</v>
      </c>
    </row>
    <row r="333" spans="1:5" ht="22.5" customHeight="1">
      <c r="A333" s="91" t="s">
        <v>199</v>
      </c>
      <c r="B333" s="20" t="s">
        <v>198</v>
      </c>
      <c r="C333" s="20" t="s">
        <v>285</v>
      </c>
      <c r="D333" s="20" t="s">
        <v>200</v>
      </c>
      <c r="E333" s="101">
        <v>54.9</v>
      </c>
    </row>
    <row r="334" spans="1:5" ht="30">
      <c r="A334" s="139" t="s">
        <v>210</v>
      </c>
      <c r="B334" s="46" t="s">
        <v>78</v>
      </c>
      <c r="C334" s="41"/>
      <c r="D334" s="41"/>
      <c r="E334" s="115">
        <f>E335</f>
        <v>350.5</v>
      </c>
    </row>
    <row r="335" spans="1:5" ht="20.25" customHeight="1">
      <c r="A335" s="68" t="s">
        <v>286</v>
      </c>
      <c r="B335" s="2" t="s">
        <v>78</v>
      </c>
      <c r="C335" s="19" t="s">
        <v>287</v>
      </c>
      <c r="D335" s="19"/>
      <c r="E335" s="100">
        <f>E336</f>
        <v>350.5</v>
      </c>
    </row>
    <row r="336" spans="1:5" ht="36" customHeight="1">
      <c r="A336" s="91" t="s">
        <v>195</v>
      </c>
      <c r="B336" s="3" t="s">
        <v>78</v>
      </c>
      <c r="C336" s="20" t="s">
        <v>287</v>
      </c>
      <c r="D336" s="20" t="s">
        <v>40</v>
      </c>
      <c r="E336" s="101">
        <f>250.5+100</f>
        <v>350.5</v>
      </c>
    </row>
    <row r="337" spans="1:5" ht="30.75" customHeight="1">
      <c r="A337" s="139" t="s">
        <v>147</v>
      </c>
      <c r="B337" s="46" t="s">
        <v>79</v>
      </c>
      <c r="C337" s="41"/>
      <c r="D337" s="41"/>
      <c r="E337" s="123">
        <f>E338</f>
        <v>325.4</v>
      </c>
    </row>
    <row r="338" spans="1:5" ht="18" customHeight="1">
      <c r="A338" s="68" t="s">
        <v>286</v>
      </c>
      <c r="B338" s="19" t="s">
        <v>79</v>
      </c>
      <c r="C338" s="19" t="s">
        <v>287</v>
      </c>
      <c r="D338" s="2"/>
      <c r="E338" s="100">
        <f>E339</f>
        <v>325.4</v>
      </c>
    </row>
    <row r="339" spans="1:5" ht="18" customHeight="1">
      <c r="A339" s="91" t="s">
        <v>12</v>
      </c>
      <c r="B339" s="20" t="s">
        <v>80</v>
      </c>
      <c r="C339" s="20" t="s">
        <v>287</v>
      </c>
      <c r="D339" s="3" t="s">
        <v>39</v>
      </c>
      <c r="E339" s="101">
        <v>325.4</v>
      </c>
    </row>
    <row r="340" spans="1:5" ht="32.25" customHeight="1">
      <c r="A340" s="112" t="s">
        <v>252</v>
      </c>
      <c r="B340" s="1" t="s">
        <v>139</v>
      </c>
      <c r="C340" s="1"/>
      <c r="D340" s="1"/>
      <c r="E340" s="115">
        <f>E341</f>
        <v>323</v>
      </c>
    </row>
    <row r="341" spans="1:5" ht="18" customHeight="1">
      <c r="A341" s="68" t="s">
        <v>286</v>
      </c>
      <c r="B341" s="34" t="s">
        <v>139</v>
      </c>
      <c r="C341" s="47" t="s">
        <v>287</v>
      </c>
      <c r="D341" s="47"/>
      <c r="E341" s="143">
        <f>E342</f>
        <v>323</v>
      </c>
    </row>
    <row r="342" spans="1:5" ht="45.75" customHeight="1">
      <c r="A342" s="91" t="s">
        <v>8</v>
      </c>
      <c r="B342" s="3" t="s">
        <v>140</v>
      </c>
      <c r="C342" s="20" t="s">
        <v>287</v>
      </c>
      <c r="D342" s="20" t="s">
        <v>9</v>
      </c>
      <c r="E342" s="101">
        <v>323</v>
      </c>
    </row>
    <row r="343" spans="1:5" ht="60">
      <c r="A343" s="144" t="s">
        <v>220</v>
      </c>
      <c r="B343" s="1" t="s">
        <v>81</v>
      </c>
      <c r="C343" s="1"/>
      <c r="D343" s="1"/>
      <c r="E343" s="140">
        <f>E344</f>
        <v>148.6</v>
      </c>
    </row>
    <row r="344" spans="1:5" ht="15">
      <c r="A344" s="68" t="s">
        <v>286</v>
      </c>
      <c r="B344" s="2" t="s">
        <v>81</v>
      </c>
      <c r="C344" s="2" t="s">
        <v>287</v>
      </c>
      <c r="D344" s="2"/>
      <c r="E344" s="100">
        <f>E345</f>
        <v>148.6</v>
      </c>
    </row>
    <row r="345" spans="1:5" ht="45">
      <c r="A345" s="91" t="s">
        <v>6</v>
      </c>
      <c r="B345" s="3" t="s">
        <v>81</v>
      </c>
      <c r="C345" s="3" t="s">
        <v>287</v>
      </c>
      <c r="D345" s="3" t="s">
        <v>7</v>
      </c>
      <c r="E345" s="101">
        <v>148.6</v>
      </c>
    </row>
    <row r="346" spans="1:5" ht="30">
      <c r="A346" s="112" t="s">
        <v>141</v>
      </c>
      <c r="B346" s="1" t="s">
        <v>82</v>
      </c>
      <c r="C346" s="1"/>
      <c r="D346" s="1"/>
      <c r="E346" s="115">
        <f>E347</f>
        <v>355.1</v>
      </c>
    </row>
    <row r="347" spans="1:5" ht="15">
      <c r="A347" s="68" t="s">
        <v>286</v>
      </c>
      <c r="B347" s="34" t="s">
        <v>82</v>
      </c>
      <c r="C347" s="47" t="s">
        <v>287</v>
      </c>
      <c r="D347" s="47"/>
      <c r="E347" s="143">
        <f>E348</f>
        <v>355.1</v>
      </c>
    </row>
    <row r="348" spans="1:5" ht="45">
      <c r="A348" s="91" t="s">
        <v>8</v>
      </c>
      <c r="B348" s="3" t="s">
        <v>82</v>
      </c>
      <c r="C348" s="20" t="s">
        <v>287</v>
      </c>
      <c r="D348" s="20" t="s">
        <v>9</v>
      </c>
      <c r="E348" s="101">
        <v>355.1</v>
      </c>
    </row>
    <row r="349" spans="1:5" ht="30">
      <c r="A349" s="134" t="s">
        <v>298</v>
      </c>
      <c r="B349" s="151" t="s">
        <v>299</v>
      </c>
      <c r="C349" s="1"/>
      <c r="D349" s="1"/>
      <c r="E349" s="140">
        <f>E350</f>
        <v>1012.5</v>
      </c>
    </row>
    <row r="350" spans="1:5" ht="30">
      <c r="A350" s="63" t="s">
        <v>294</v>
      </c>
      <c r="B350" s="3" t="s">
        <v>299</v>
      </c>
      <c r="C350" s="2" t="s">
        <v>295</v>
      </c>
      <c r="D350" s="2"/>
      <c r="E350" s="100">
        <f>E351</f>
        <v>1012.5</v>
      </c>
    </row>
    <row r="351" spans="1:5" ht="15">
      <c r="A351" s="141" t="s">
        <v>18</v>
      </c>
      <c r="B351" s="3" t="s">
        <v>299</v>
      </c>
      <c r="C351" s="24" t="s">
        <v>295</v>
      </c>
      <c r="D351" s="24" t="s">
        <v>19</v>
      </c>
      <c r="E351" s="142">
        <v>1012.5</v>
      </c>
    </row>
    <row r="352" spans="1:5" ht="16.5" thickBot="1">
      <c r="A352" s="48" t="s">
        <v>26</v>
      </c>
      <c r="B352" s="49"/>
      <c r="C352" s="49"/>
      <c r="D352" s="49"/>
      <c r="E352" s="6">
        <f>E14+E34+E57+E65+E74+E117+E135+E140+E155+E193+E218+E243+E252+E226+E128+E145+E150</f>
        <v>196106.49999999997</v>
      </c>
    </row>
  </sheetData>
  <sheetProtection/>
  <autoFilter ref="A12:E352"/>
  <mergeCells count="10">
    <mergeCell ref="A9:E9"/>
    <mergeCell ref="A10:E10"/>
    <mergeCell ref="A7:E7"/>
    <mergeCell ref="B8:E8"/>
    <mergeCell ref="A1:E1"/>
    <mergeCell ref="A2:E2"/>
    <mergeCell ref="A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Sony</cp:lastModifiedBy>
  <cp:lastPrinted>2020-03-06T09:16:19Z</cp:lastPrinted>
  <dcterms:created xsi:type="dcterms:W3CDTF">2008-08-29T04:55:50Z</dcterms:created>
  <dcterms:modified xsi:type="dcterms:W3CDTF">2020-03-06T09:16:31Z</dcterms:modified>
  <cp:category/>
  <cp:version/>
  <cp:contentType/>
  <cp:contentStatus/>
</cp:coreProperties>
</file>