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евраль" sheetId="1" r:id="rId1"/>
  </sheets>
  <definedNames>
    <definedName name="_xlnm.Print_Area" localSheetId="0">'февраль'!$A$1:$H$52</definedName>
  </definedNames>
  <calcPr fullCalcOnLoad="1"/>
</workbook>
</file>

<file path=xl/sharedStrings.xml><?xml version="1.0" encoding="utf-8"?>
<sst xmlns="http://schemas.openxmlformats.org/spreadsheetml/2006/main" count="89" uniqueCount="89">
  <si>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</si>
  <si>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</si>
  <si>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</si>
  <si>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</si>
  <si>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</si>
  <si>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</si>
  <si>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</si>
  <si>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</si>
  <si>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</si>
  <si>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</si>
  <si>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</si>
  <si>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</si>
  <si>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</si>
  <si>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</si>
  <si>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</si>
  <si>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</si>
  <si>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</si>
  <si>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</si>
  <si>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</si>
  <si>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</si>
  <si>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</si>
  <si>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</si>
  <si>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</si>
  <si>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</si>
  <si>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</si>
  <si>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</si>
  <si>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</si>
  <si>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</si>
  <si>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</si>
  <si>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</si>
  <si>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</si>
  <si>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0707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</si>
  <si>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</si>
  <si>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</si>
  <si>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</si>
  <si>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</si>
  <si>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</si>
  <si>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</si>
  <si>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</si>
  <si>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</si>
  <si>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</si>
  <si>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</si>
  <si>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</si>
  <si>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</si>
  <si>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</si>
  <si>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</si>
  <si>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</si>
  <si>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</si>
  <si>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</si>
  <si>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</si>
  <si>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</si>
  <si>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</si>
  <si>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</si>
  <si>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</si>
  <si>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</si>
  <si>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</si>
  <si>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</si>
  <si>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Мгинского городского поселения</t>
  </si>
  <si>
    <t>0310</t>
  </si>
  <si>
    <t>0503</t>
  </si>
  <si>
    <t>Благоустройство</t>
  </si>
  <si>
    <t>1102</t>
  </si>
  <si>
    <t>Массовый  спорт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</si>
  <si>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</si>
  <si>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</si>
  <si>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</si>
  <si>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0200</t>
  </si>
  <si>
    <t>Мобилизационная и вневойсковая подготовка</t>
  </si>
  <si>
    <t>0203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</si>
  <si>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</si>
  <si>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</si>
  <si>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0314</t>
  </si>
  <si>
    <t>Другие вопросы в области национальной безопасности и правоохранительной деятельности</t>
  </si>
  <si>
    <t>0600</t>
  </si>
  <si>
    <t>Охрана окружающей среды</t>
  </si>
  <si>
    <t>0605</t>
  </si>
  <si>
    <t>Другие вопросы в области охраны окружающей среды</t>
  </si>
  <si>
    <t>2023 год сумма в (тысяч рублей)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</si>
  <si>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</si>
  <si>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</si>
  <si>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</si>
  <si>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0705</t>
  </si>
  <si>
    <t>2024 год сумма в (тысяч рублей)</t>
  </si>
  <si>
    <t>по разделам и подразделам классификации расходов  бюджетов  на 2023 год 
и плановый период 2024 и 2025 годов</t>
  </si>
  <si>
    <t>2025 год сумма в (тысяч рублей)</t>
  </si>
  <si>
    <t>(Приложение 4 )</t>
  </si>
  <si>
    <t>от 01 декабря  2022 года № 51</t>
  </si>
  <si>
    <t>(в редакции решения совета депутатов</t>
  </si>
  <si>
    <t>от "02" февраля 2023г № 1)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</si>
</sst>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0"/>
      <color theme="11"/>
      <name val="Arial Cyr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 quotePrefix="1">
      <alignment horizontal="center"/>
    </xf>
    <xf numFmtId="49" fontId="9" fillId="0" borderId="12" xfId="0" applyNumberFormat="1" applyFont="1" applyFill="1" applyBorder="1" applyAlignment="1">
      <alignment horizontal="center"/>
    </xf>
    <xf numFmtId="174" fontId="9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 quotePrefix="1">
      <alignment horizontal="center"/>
    </xf>
    <xf numFmtId="49" fontId="2" fillId="0" borderId="14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174" fontId="2" fillId="0" borderId="15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74" fontId="2" fillId="0" borderId="19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174" fontId="2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/>
    </xf>
    <xf numFmtId="174" fontId="2" fillId="0" borderId="18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49" fontId="9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174" fontId="2" fillId="0" borderId="2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174" fontId="9" fillId="0" borderId="17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view="pageBreakPreview" zoomScaleSheetLayoutView="100" zoomScalePageLayoutView="0" workbookViewId="0" topLeftCell="A43">
      <selection activeCell="D52" sqref="D52"/>
    </sheetView>
  </sheetViews>
  <sheetFormatPr defaultColWidth="9.00390625" defaultRowHeight="12.75"/>
  <cols>
    <col min="1" max="1" width="82.625" style="5" customWidth="1"/>
    <col min="2" max="2" width="9.75390625" style="5" customWidth="1"/>
    <col min="3" max="3" width="9.375" style="5" customWidth="1"/>
    <col min="4" max="4" width="17.25390625" style="5" customWidth="1"/>
    <col min="5" max="5" width="13.125" style="5" customWidth="1"/>
    <col min="6" max="6" width="15.625" style="5" customWidth="1"/>
    <col min="7" max="8" width="0" style="0" hidden="1" customWidth="1"/>
  </cols>
  <sheetData>
    <row r="1" spans="1:8" ht="20.25" customHeight="1">
      <c r="A1" s="7"/>
      <c r="B1" s="60" t="s">
        <v>54</v>
      </c>
      <c r="C1" s="60"/>
      <c r="D1" s="60"/>
      <c r="E1" s="60"/>
      <c r="F1" s="60"/>
      <c r="G1" s="60"/>
      <c r="H1" s="60"/>
    </row>
    <row r="2" spans="1:8" ht="20.25" customHeight="1">
      <c r="A2" s="7"/>
      <c r="B2" s="60" t="s">
        <v>53</v>
      </c>
      <c r="C2" s="60"/>
      <c r="D2" s="60"/>
      <c r="E2" s="60"/>
      <c r="F2" s="60"/>
      <c r="G2" s="60"/>
      <c r="H2" s="60"/>
    </row>
    <row r="3" spans="1:8" ht="20.25" customHeight="1">
      <c r="A3" s="60" t="s">
        <v>55</v>
      </c>
      <c r="B3" s="60"/>
      <c r="C3" s="60"/>
      <c r="D3" s="60"/>
      <c r="E3" s="60"/>
      <c r="F3" s="60"/>
      <c r="G3" s="60"/>
      <c r="H3" s="60"/>
    </row>
    <row r="4" spans="1:8" ht="20.25" customHeight="1">
      <c r="A4" s="60" t="s">
        <v>56</v>
      </c>
      <c r="B4" s="60"/>
      <c r="C4" s="60"/>
      <c r="D4" s="60"/>
      <c r="E4" s="60"/>
      <c r="F4" s="60"/>
      <c r="G4" s="60"/>
      <c r="H4" s="60"/>
    </row>
    <row r="5" spans="1:8" ht="20.25" customHeight="1">
      <c r="A5" s="60" t="s">
        <v>86</v>
      </c>
      <c r="B5" s="60"/>
      <c r="C5" s="60"/>
      <c r="D5" s="60"/>
      <c r="E5" s="60"/>
      <c r="F5" s="60"/>
      <c r="G5" s="60"/>
      <c r="H5" s="60"/>
    </row>
    <row r="6" spans="1:8" ht="18.75">
      <c r="A6" s="7"/>
      <c r="B6" s="7"/>
      <c r="C6" s="7"/>
      <c r="D6" s="7"/>
      <c r="E6" s="56" t="s">
        <v>85</v>
      </c>
      <c r="F6" s="56"/>
      <c r="G6" s="56"/>
      <c r="H6" s="56"/>
    </row>
    <row r="7" spans="1:8" ht="18.75">
      <c r="A7" s="7"/>
      <c r="B7" s="56" t="s">
        <v>87</v>
      </c>
      <c r="C7" s="56"/>
      <c r="D7" s="56"/>
      <c r="E7" s="56"/>
      <c r="F7" s="56"/>
      <c r="G7" s="51"/>
      <c r="H7" s="51"/>
    </row>
    <row r="8" spans="1:8" ht="18.75">
      <c r="A8" s="8"/>
      <c r="B8" s="8"/>
      <c r="C8" s="56" t="s">
        <v>88</v>
      </c>
      <c r="D8" s="56"/>
      <c r="E8" s="56"/>
      <c r="F8" s="56"/>
      <c r="G8" s="56"/>
      <c r="H8" s="56"/>
    </row>
    <row r="9" spans="1:8" ht="18.75">
      <c r="A9" s="57"/>
      <c r="B9" s="57"/>
      <c r="C9" s="57"/>
      <c r="D9" s="57"/>
      <c r="E9" s="57"/>
      <c r="F9" s="57"/>
      <c r="G9" s="57"/>
      <c r="H9" s="57"/>
    </row>
    <row r="10" spans="1:8" ht="15.75" customHeight="1">
      <c r="A10" s="1"/>
      <c r="B10" s="1"/>
      <c r="C10" s="1"/>
      <c r="D10" s="1"/>
      <c r="E10" s="58"/>
      <c r="F10" s="58"/>
      <c r="G10" s="59"/>
      <c r="H10" s="59"/>
    </row>
    <row r="11" spans="1:6" ht="20.25">
      <c r="A11" s="54" t="s">
        <v>50</v>
      </c>
      <c r="B11" s="54"/>
      <c r="C11" s="54"/>
      <c r="D11" s="54"/>
      <c r="E11" s="55"/>
      <c r="F11" s="55"/>
    </row>
    <row r="12" spans="1:6" ht="20.25">
      <c r="A12" s="52" t="s">
        <v>57</v>
      </c>
      <c r="B12" s="52"/>
      <c r="C12" s="52"/>
      <c r="D12" s="52"/>
      <c r="E12" s="53"/>
      <c r="F12" s="53"/>
    </row>
    <row r="13" spans="1:7" ht="47.25" customHeight="1">
      <c r="A13" s="54" t="s">
        <v>83</v>
      </c>
      <c r="B13" s="54"/>
      <c r="C13" s="54"/>
      <c r="D13" s="54"/>
      <c r="E13" s="55"/>
      <c r="F13" s="55"/>
      <c r="G13" s="53"/>
    </row>
    <row r="14" spans="1:4" ht="13.5" thickBot="1">
      <c r="A14" s="2"/>
      <c r="B14" s="3"/>
      <c r="C14" s="4"/>
      <c r="D14" s="4"/>
    </row>
    <row r="15" spans="1:6" ht="35.25" customHeight="1" thickBot="1" thickTop="1">
      <c r="A15" s="9" t="s">
        <v>0</v>
      </c>
      <c r="B15" s="10" t="s">
        <v>1</v>
      </c>
      <c r="C15" s="11" t="s">
        <v>2</v>
      </c>
      <c r="D15" s="11" t="s">
        <v>77</v>
      </c>
      <c r="E15" s="11" t="s">
        <v>82</v>
      </c>
      <c r="F15" s="11" t="s">
        <v>84</v>
      </c>
    </row>
    <row r="16" spans="1:6" ht="19.5" thickTop="1">
      <c r="A16" s="12" t="s">
        <v>3</v>
      </c>
      <c r="B16" s="13" t="s">
        <v>4</v>
      </c>
      <c r="C16" s="14"/>
      <c r="D16" s="15">
        <f>SUM(D17:D22)</f>
        <v>29267.5</v>
      </c>
      <c r="E16" s="15">
        <f>SUM(E17:E22)</f>
        <v>26723.9</v>
      </c>
      <c r="F16" s="15">
        <f>SUM(F17:F22)</f>
        <v>26723.9</v>
      </c>
    </row>
    <row r="17" spans="1:6" ht="37.5">
      <c r="A17" s="16" t="s">
        <v>70</v>
      </c>
      <c r="B17" s="17"/>
      <c r="C17" s="18" t="s">
        <v>69</v>
      </c>
      <c r="D17" s="19">
        <v>2480.4</v>
      </c>
      <c r="E17" s="19">
        <v>2353.5</v>
      </c>
      <c r="F17" s="19">
        <v>2353.5</v>
      </c>
    </row>
    <row r="18" spans="1:6" ht="37.5">
      <c r="A18" s="16" t="s">
        <v>5</v>
      </c>
      <c r="B18" s="17"/>
      <c r="C18" s="18" t="s">
        <v>6</v>
      </c>
      <c r="D18" s="19">
        <f>1455.5+298.9</f>
        <v>1754.4</v>
      </c>
      <c r="E18" s="19">
        <v>1392.4</v>
      </c>
      <c r="F18" s="19">
        <v>1392.4</v>
      </c>
    </row>
    <row r="19" spans="1:6" ht="56.25">
      <c r="A19" s="16" t="s">
        <v>7</v>
      </c>
      <c r="B19" s="20"/>
      <c r="C19" s="18" t="s">
        <v>8</v>
      </c>
      <c r="D19" s="19">
        <v>19301.9</v>
      </c>
      <c r="E19" s="19">
        <v>19351.6</v>
      </c>
      <c r="F19" s="19">
        <v>19351.6</v>
      </c>
    </row>
    <row r="20" spans="1:6" ht="37.5">
      <c r="A20" s="16" t="s">
        <v>64</v>
      </c>
      <c r="B20" s="20"/>
      <c r="C20" s="18" t="s">
        <v>9</v>
      </c>
      <c r="D20" s="19">
        <v>413.3</v>
      </c>
      <c r="E20" s="19">
        <v>0</v>
      </c>
      <c r="F20" s="19">
        <v>0</v>
      </c>
    </row>
    <row r="21" spans="1:6" ht="18.75">
      <c r="A21" s="16" t="s">
        <v>10</v>
      </c>
      <c r="B21" s="20"/>
      <c r="C21" s="18" t="s">
        <v>11</v>
      </c>
      <c r="D21" s="19">
        <v>1000</v>
      </c>
      <c r="E21" s="19">
        <v>1000</v>
      </c>
      <c r="F21" s="19">
        <v>1000</v>
      </c>
    </row>
    <row r="22" spans="1:6" ht="18.75">
      <c r="A22" s="21" t="s">
        <v>12</v>
      </c>
      <c r="B22" s="22"/>
      <c r="C22" s="23" t="s">
        <v>13</v>
      </c>
      <c r="D22" s="24">
        <f>4160.2+92+35.3+30</f>
        <v>4317.5</v>
      </c>
      <c r="E22" s="24">
        <f>2534.4+92</f>
        <v>2626.4</v>
      </c>
      <c r="F22" s="24">
        <f>2534.4+92</f>
        <v>2626.4</v>
      </c>
    </row>
    <row r="23" spans="1:6" ht="18.75">
      <c r="A23" s="25" t="s">
        <v>65</v>
      </c>
      <c r="B23" s="26" t="s">
        <v>66</v>
      </c>
      <c r="C23" s="26"/>
      <c r="D23" s="27">
        <f>D24</f>
        <v>629.1</v>
      </c>
      <c r="E23" s="27">
        <f>E24</f>
        <v>656.9</v>
      </c>
      <c r="F23" s="27">
        <f>F24</f>
        <v>679.8</v>
      </c>
    </row>
    <row r="24" spans="1:6" ht="18.75">
      <c r="A24" s="16" t="s">
        <v>67</v>
      </c>
      <c r="B24" s="28"/>
      <c r="C24" s="20" t="s">
        <v>68</v>
      </c>
      <c r="D24" s="19">
        <v>629.1</v>
      </c>
      <c r="E24" s="19">
        <v>656.9</v>
      </c>
      <c r="F24" s="19">
        <v>679.8</v>
      </c>
    </row>
    <row r="25" spans="1:6" ht="37.5">
      <c r="A25" s="25" t="s">
        <v>14</v>
      </c>
      <c r="B25" s="26" t="s">
        <v>15</v>
      </c>
      <c r="C25" s="26"/>
      <c r="D25" s="27">
        <f>SUM(D26:D28)</f>
        <v>1335.3</v>
      </c>
      <c r="E25" s="27">
        <f>SUM(E26:E28)</f>
        <v>3780</v>
      </c>
      <c r="F25" s="27">
        <f>SUM(F26:F28)</f>
        <v>9380</v>
      </c>
    </row>
    <row r="26" spans="1:6" ht="18.75">
      <c r="A26" s="29" t="s">
        <v>78</v>
      </c>
      <c r="B26" s="28"/>
      <c r="C26" s="20" t="s">
        <v>16</v>
      </c>
      <c r="D26" s="19">
        <v>120</v>
      </c>
      <c r="E26" s="19">
        <v>2820</v>
      </c>
      <c r="F26" s="19">
        <v>8420</v>
      </c>
    </row>
    <row r="27" spans="1:6" ht="37.5">
      <c r="A27" s="16" t="s">
        <v>79</v>
      </c>
      <c r="B27" s="28"/>
      <c r="C27" s="20" t="s">
        <v>58</v>
      </c>
      <c r="D27" s="19">
        <v>1115.3</v>
      </c>
      <c r="E27" s="19">
        <v>860</v>
      </c>
      <c r="F27" s="19">
        <v>860</v>
      </c>
    </row>
    <row r="28" spans="1:6" ht="37.5">
      <c r="A28" s="30" t="s">
        <v>72</v>
      </c>
      <c r="B28" s="31"/>
      <c r="C28" s="32" t="s">
        <v>71</v>
      </c>
      <c r="D28" s="33">
        <v>100</v>
      </c>
      <c r="E28" s="33">
        <v>100</v>
      </c>
      <c r="F28" s="33">
        <v>100</v>
      </c>
    </row>
    <row r="29" spans="1:6" ht="18.75">
      <c r="A29" s="25" t="s">
        <v>17</v>
      </c>
      <c r="B29" s="26" t="s">
        <v>18</v>
      </c>
      <c r="C29" s="26"/>
      <c r="D29" s="27">
        <f>SUM(D30:D31)</f>
        <v>33448.8</v>
      </c>
      <c r="E29" s="27">
        <f>SUM(E30:E31)</f>
        <v>13801.1</v>
      </c>
      <c r="F29" s="27">
        <f>SUM(F30:F31)</f>
        <v>14151.1</v>
      </c>
    </row>
    <row r="30" spans="1:6" ht="18.75">
      <c r="A30" s="16" t="s">
        <v>19</v>
      </c>
      <c r="B30" s="28"/>
      <c r="C30" s="20" t="s">
        <v>20</v>
      </c>
      <c r="D30" s="19">
        <f>24402.7+6819.5+426.6</f>
        <v>31648.8</v>
      </c>
      <c r="E30" s="19">
        <v>12501.1</v>
      </c>
      <c r="F30" s="19">
        <v>12851.1</v>
      </c>
    </row>
    <row r="31" spans="1:6" ht="18.75">
      <c r="A31" s="30" t="s">
        <v>21</v>
      </c>
      <c r="B31" s="32"/>
      <c r="C31" s="32" t="s">
        <v>22</v>
      </c>
      <c r="D31" s="33">
        <f>1300+500</f>
        <v>1800</v>
      </c>
      <c r="E31" s="33">
        <v>1300</v>
      </c>
      <c r="F31" s="33">
        <v>1300</v>
      </c>
    </row>
    <row r="32" spans="1:6" ht="18.75">
      <c r="A32" s="25" t="s">
        <v>23</v>
      </c>
      <c r="B32" s="26" t="s">
        <v>24</v>
      </c>
      <c r="C32" s="34"/>
      <c r="D32" s="27">
        <f>SUM(D33:D36)</f>
        <v>61052.50000000001</v>
      </c>
      <c r="E32" s="27">
        <f>SUM(E33:E36)</f>
        <v>38693.5</v>
      </c>
      <c r="F32" s="27">
        <f>SUM(F33:F36)</f>
        <v>40945.3</v>
      </c>
    </row>
    <row r="33" spans="1:6" ht="18.75">
      <c r="A33" s="30" t="s">
        <v>25</v>
      </c>
      <c r="B33" s="31"/>
      <c r="C33" s="32" t="s">
        <v>26</v>
      </c>
      <c r="D33" s="33">
        <v>6238.9</v>
      </c>
      <c r="E33" s="33">
        <v>4050.2</v>
      </c>
      <c r="F33" s="33">
        <v>3999.7</v>
      </c>
    </row>
    <row r="34" spans="1:6" ht="24" customHeight="1">
      <c r="A34" s="16" t="s">
        <v>27</v>
      </c>
      <c r="B34" s="28"/>
      <c r="C34" s="20" t="s">
        <v>28</v>
      </c>
      <c r="D34" s="19">
        <f>5987.3-301.9</f>
        <v>5685.400000000001</v>
      </c>
      <c r="E34" s="19">
        <v>2594.5</v>
      </c>
      <c r="F34" s="19">
        <v>6296.8</v>
      </c>
    </row>
    <row r="35" spans="1:6" ht="24" customHeight="1">
      <c r="A35" s="16" t="s">
        <v>60</v>
      </c>
      <c r="B35" s="28"/>
      <c r="C35" s="20" t="s">
        <v>59</v>
      </c>
      <c r="D35" s="19">
        <f>36712.3-2600-160</f>
        <v>33952.3</v>
      </c>
      <c r="E35" s="19">
        <v>17195.9</v>
      </c>
      <c r="F35" s="19">
        <v>15795.9</v>
      </c>
    </row>
    <row r="36" spans="1:6" ht="18.75">
      <c r="A36" s="21" t="s">
        <v>52</v>
      </c>
      <c r="B36" s="35"/>
      <c r="C36" s="22" t="s">
        <v>51</v>
      </c>
      <c r="D36" s="24">
        <v>15175.9</v>
      </c>
      <c r="E36" s="24">
        <v>14852.9</v>
      </c>
      <c r="F36" s="24">
        <v>14852.9</v>
      </c>
    </row>
    <row r="37" spans="1:6" ht="18.75">
      <c r="A37" s="25" t="s">
        <v>74</v>
      </c>
      <c r="B37" s="26" t="s">
        <v>73</v>
      </c>
      <c r="C37" s="34"/>
      <c r="D37" s="27">
        <f>SUM(D38:D38)</f>
        <v>0</v>
      </c>
      <c r="E37" s="27">
        <f>SUM(E38:E38)</f>
        <v>1050</v>
      </c>
      <c r="F37" s="27">
        <f>SUM(F38:F38)</f>
        <v>504</v>
      </c>
    </row>
    <row r="38" spans="1:6" ht="18.75">
      <c r="A38" s="16" t="s">
        <v>76</v>
      </c>
      <c r="B38" s="28"/>
      <c r="C38" s="20" t="s">
        <v>75</v>
      </c>
      <c r="D38" s="19">
        <v>0</v>
      </c>
      <c r="E38" s="19">
        <v>1050</v>
      </c>
      <c r="F38" s="19">
        <v>504</v>
      </c>
    </row>
    <row r="39" spans="1:6" ht="18.75">
      <c r="A39" s="25" t="s">
        <v>29</v>
      </c>
      <c r="B39" s="26" t="s">
        <v>30</v>
      </c>
      <c r="C39" s="34"/>
      <c r="D39" s="27">
        <f>SUM(D40:D41)</f>
        <v>219.4</v>
      </c>
      <c r="E39" s="27">
        <f>SUM(E40:E41)</f>
        <v>80</v>
      </c>
      <c r="F39" s="27">
        <f>SUM(F40:F41)</f>
        <v>80</v>
      </c>
    </row>
    <row r="40" spans="1:6" ht="37.5">
      <c r="A40" s="16" t="s">
        <v>80</v>
      </c>
      <c r="B40" s="31"/>
      <c r="C40" s="32" t="s">
        <v>81</v>
      </c>
      <c r="D40" s="36">
        <v>50</v>
      </c>
      <c r="E40" s="36">
        <v>80</v>
      </c>
      <c r="F40" s="36">
        <v>80</v>
      </c>
    </row>
    <row r="41" spans="1:6" ht="18.75">
      <c r="A41" s="16" t="s">
        <v>63</v>
      </c>
      <c r="B41" s="28"/>
      <c r="C41" s="20" t="s">
        <v>31</v>
      </c>
      <c r="D41" s="19">
        <v>169.4</v>
      </c>
      <c r="E41" s="19">
        <v>0</v>
      </c>
      <c r="F41" s="19">
        <v>0</v>
      </c>
    </row>
    <row r="42" spans="1:6" ht="18.75">
      <c r="A42" s="25" t="s">
        <v>32</v>
      </c>
      <c r="B42" s="26" t="s">
        <v>33</v>
      </c>
      <c r="C42" s="26"/>
      <c r="D42" s="27">
        <f>SUM(D43:D44)</f>
        <v>46552.1</v>
      </c>
      <c r="E42" s="27">
        <f>SUM(E43:E44)</f>
        <v>55239.2</v>
      </c>
      <c r="F42" s="27">
        <f>SUM(F43:F44)</f>
        <v>44370.5</v>
      </c>
    </row>
    <row r="43" spans="1:6" ht="18.75">
      <c r="A43" s="37" t="s">
        <v>34</v>
      </c>
      <c r="B43" s="38"/>
      <c r="C43" s="38" t="s">
        <v>35</v>
      </c>
      <c r="D43" s="39">
        <f>43931.4+250</f>
        <v>44181.4</v>
      </c>
      <c r="E43" s="39">
        <v>53069.5</v>
      </c>
      <c r="F43" s="39">
        <v>42188.8</v>
      </c>
    </row>
    <row r="44" spans="1:6" ht="18.75">
      <c r="A44" s="21" t="s">
        <v>37</v>
      </c>
      <c r="B44" s="22"/>
      <c r="C44" s="22" t="s">
        <v>36</v>
      </c>
      <c r="D44" s="24">
        <v>2370.7</v>
      </c>
      <c r="E44" s="24">
        <v>2169.7</v>
      </c>
      <c r="F44" s="24">
        <v>2181.7</v>
      </c>
    </row>
    <row r="45" spans="1:6" ht="18.75">
      <c r="A45" s="25" t="s">
        <v>39</v>
      </c>
      <c r="B45" s="26" t="s">
        <v>40</v>
      </c>
      <c r="C45" s="34"/>
      <c r="D45" s="27">
        <f>SUM(D46:D46)</f>
        <v>3224</v>
      </c>
      <c r="E45" s="27">
        <f>SUM(E46:E46)</f>
        <v>3411.8</v>
      </c>
      <c r="F45" s="27">
        <f>SUM(F46:F46)</f>
        <v>3411.8</v>
      </c>
    </row>
    <row r="46" spans="1:7" ht="18.75">
      <c r="A46" s="30" t="s">
        <v>41</v>
      </c>
      <c r="B46" s="32"/>
      <c r="C46" s="32" t="s">
        <v>42</v>
      </c>
      <c r="D46" s="33">
        <v>3224</v>
      </c>
      <c r="E46" s="33">
        <v>3411.8</v>
      </c>
      <c r="F46" s="33">
        <v>3411.8</v>
      </c>
      <c r="G46" s="6"/>
    </row>
    <row r="47" spans="1:6" ht="18.75">
      <c r="A47" s="25" t="s">
        <v>38</v>
      </c>
      <c r="B47" s="26" t="s">
        <v>43</v>
      </c>
      <c r="C47" s="26"/>
      <c r="D47" s="27">
        <f>D48+D49</f>
        <v>348</v>
      </c>
      <c r="E47" s="27">
        <f>E48+E49</f>
        <v>400</v>
      </c>
      <c r="F47" s="27">
        <f>F48+F49</f>
        <v>400</v>
      </c>
    </row>
    <row r="48" spans="1:6" ht="18.75">
      <c r="A48" s="40" t="s">
        <v>62</v>
      </c>
      <c r="B48" s="41"/>
      <c r="C48" s="42" t="s">
        <v>61</v>
      </c>
      <c r="D48" s="43">
        <v>348</v>
      </c>
      <c r="E48" s="43">
        <v>400</v>
      </c>
      <c r="F48" s="43">
        <v>400</v>
      </c>
    </row>
    <row r="49" spans="1:6" ht="18.75" hidden="1">
      <c r="A49" s="44" t="s">
        <v>44</v>
      </c>
      <c r="B49" s="35"/>
      <c r="C49" s="22"/>
      <c r="D49" s="24"/>
      <c r="E49" s="24"/>
      <c r="F49" s="24"/>
    </row>
    <row r="50" spans="1:6" ht="18.75">
      <c r="A50" s="45" t="s">
        <v>45</v>
      </c>
      <c r="B50" s="26" t="s">
        <v>46</v>
      </c>
      <c r="C50" s="34"/>
      <c r="D50" s="46">
        <f>D51</f>
        <v>200</v>
      </c>
      <c r="E50" s="46">
        <f>E51</f>
        <v>0</v>
      </c>
      <c r="F50" s="46">
        <f>F51</f>
        <v>0</v>
      </c>
    </row>
    <row r="51" spans="1:6" ht="39" customHeight="1" thickBot="1">
      <c r="A51" s="47" t="s">
        <v>47</v>
      </c>
      <c r="B51" s="31"/>
      <c r="C51" s="32" t="s">
        <v>48</v>
      </c>
      <c r="D51" s="33">
        <v>200</v>
      </c>
      <c r="E51" s="33">
        <v>0</v>
      </c>
      <c r="F51" s="33">
        <v>0</v>
      </c>
    </row>
    <row r="52" spans="1:6" ht="35.25" customHeight="1" thickBot="1">
      <c r="A52" s="48" t="s">
        <v>49</v>
      </c>
      <c r="B52" s="49"/>
      <c r="C52" s="49"/>
      <c r="D52" s="50">
        <f>D16+D25+D29+D32+D39+D42+D45+D47+D50+D23+D37</f>
        <v>176276.7</v>
      </c>
      <c r="E52" s="50">
        <f>E16+E25+E29+E32+E39+E42+E45+E47+E50+E23+E37</f>
        <v>143836.4</v>
      </c>
      <c r="F52" s="50">
        <f>F16+F25+F29+F32+F39+F42+F45+F47+F50+F23+F37</f>
        <v>140646.39999999997</v>
      </c>
    </row>
  </sheetData>
  <sheetProtection/>
  <mergeCells count="14">
    <mergeCell ref="B1:H1"/>
    <mergeCell ref="B2:H2"/>
    <mergeCell ref="A3:H3"/>
    <mergeCell ref="A4:H4"/>
    <mergeCell ref="A5:H5"/>
    <mergeCell ref="E6:H6"/>
    <mergeCell ref="A12:F12"/>
    <mergeCell ref="A13:G13"/>
    <mergeCell ref="B7:F7"/>
    <mergeCell ref="C8:H8"/>
    <mergeCell ref="A9:H9"/>
    <mergeCell ref="E10:F10"/>
    <mergeCell ref="G10:H10"/>
    <mergeCell ref="A11:F11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2023-02-03T07:02:21Z</cp:lastPrinted>
  <dcterms:created xsi:type="dcterms:W3CDTF">2015-02-17T06:06:32Z</dcterms:created>
  <dcterms:modified xsi:type="dcterms:W3CDTF">2023-02-03T08:50:01Z</dcterms:modified>
  <cp:category/>
  <cp:version/>
  <cp:contentType/>
  <cp:contentStatus/>
</cp:coreProperties>
</file>