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360" windowWidth="13920" windowHeight="8400" activeTab="0"/>
  </bookViews>
  <sheets>
    <sheet name="II" sheetId="1" r:id="rId1"/>
  </sheets>
  <definedNames>
    <definedName name="_xlnm.Print_Titles" localSheetId="0">'II'!$13:$14</definedName>
  </definedNames>
  <calcPr fullCalcOnLoad="1"/>
</workbook>
</file>

<file path=xl/sharedStrings.xml><?xml version="1.0" encoding="utf-8"?>
<sst xmlns="http://schemas.openxmlformats.org/spreadsheetml/2006/main" count="1141" uniqueCount="313">
  <si>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</si>
  <si>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</si>
  <si>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</si>
  <si>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</si>
  <si>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</si>
  <si>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</si>
  <si>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</si>
  <si>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</si>
  <si>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</si>
  <si>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</si>
  <si>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</si>
  <si>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</si>
  <si>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</si>
  <si>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</si>
  <si>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</si>
  <si>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Обслуживание государственного и муниципального долга</t>
  </si>
  <si>
    <t>0111</t>
  </si>
  <si>
    <t xml:space="preserve"> 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</si>
  <si>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</si>
  <si>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</si>
  <si>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</si>
  <si>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</si>
  <si>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</si>
  <si>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</si>
  <si>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</si>
  <si>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</si>
  <si>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</si>
  <si>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</si>
  <si>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</si>
  <si>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</si>
  <si>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</si>
  <si>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</si>
  <si>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</si>
  <si>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</si>
  <si>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</si>
  <si>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</si>
  <si>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</si>
  <si>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</si>
  <si>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</si>
  <si>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</si>
  <si>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</si>
  <si>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</si>
  <si>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</si>
  <si>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</si>
  <si>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</si>
  <si>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</si>
  <si>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</si>
  <si>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001</t>
  </si>
  <si>
    <t>Физическая культура и спорт</t>
  </si>
  <si>
    <t>Социальная политика</t>
  </si>
  <si>
    <t>1000</t>
  </si>
  <si>
    <t>1100</t>
  </si>
  <si>
    <t>ВСЕГО</t>
  </si>
  <si>
    <t>УТВЕРЖДЕНО</t>
  </si>
  <si>
    <t>002 04 66</t>
  </si>
  <si>
    <t>Социальное обеспечение населения</t>
  </si>
  <si>
    <t>1003</t>
  </si>
  <si>
    <t>Пенсионное обеспечение</t>
  </si>
  <si>
    <t>1001</t>
  </si>
  <si>
    <t>Образование</t>
  </si>
  <si>
    <t>Молодежная политика и оздоровление детей</t>
  </si>
  <si>
    <t>0700</t>
  </si>
  <si>
    <t>0707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</si>
  <si>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</si>
  <si>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</si>
  <si>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</si>
  <si>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Культура и кинематография </t>
  </si>
  <si>
    <t xml:space="preserve">Другие вопросы в области культуры, кинематографии </t>
  </si>
  <si>
    <t>0804</t>
  </si>
  <si>
    <t>1300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</si>
  <si>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</si>
  <si>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</si>
  <si>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</si>
  <si>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</si>
  <si>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</si>
  <si>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</si>
  <si>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</si>
  <si>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Иные межбюджетные трансферты</t>
  </si>
  <si>
    <t>0409</t>
  </si>
  <si>
    <t>870</t>
  </si>
  <si>
    <t>540</t>
  </si>
  <si>
    <t>810</t>
  </si>
  <si>
    <t>Обслуживание муниципального долга</t>
  </si>
  <si>
    <t>Резервные средства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</si>
  <si>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</si>
  <si>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</si>
  <si>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Дорожное хозяйство (дорожные фонды)</t>
  </si>
  <si>
    <t>315 01 02</t>
  </si>
  <si>
    <t>315 01 03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</si>
  <si>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</si>
  <si>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</si>
  <si>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321</t>
  </si>
  <si>
    <t>313</t>
  </si>
  <si>
    <t>Обеспечение проведения выборов и референдумов</t>
  </si>
  <si>
    <t>0107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</si>
  <si>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</si>
  <si>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</si>
  <si>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</si>
  <si>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</si>
  <si>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</si>
  <si>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</si>
  <si>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121</t>
  </si>
  <si>
    <t>243</t>
  </si>
  <si>
    <t>111</t>
  </si>
  <si>
    <t>112</t>
  </si>
  <si>
    <t>Обеспечение деятельности органов местного самоуправления</t>
  </si>
  <si>
    <t>67 0 0000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</si>
  <si>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</si>
  <si>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</si>
  <si>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</si>
  <si>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</si>
  <si>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</si>
  <si>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</si>
  <si>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</si>
  <si>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</si>
  <si>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</si>
  <si>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</si>
  <si>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</si>
  <si>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</si>
  <si>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</si>
  <si>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</si>
  <si>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</si>
  <si>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</si>
  <si>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67 5 0000</t>
  </si>
  <si>
    <t>67 5 0021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</si>
  <si>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</si>
  <si>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</si>
  <si>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98 0 0000</t>
  </si>
  <si>
    <t>98 9 0000</t>
  </si>
  <si>
    <t>98 9 9601</t>
  </si>
  <si>
    <t>98 9 9605</t>
  </si>
  <si>
    <t>98 9 9608</t>
  </si>
  <si>
    <t>Непрограммные расходы органов местного самоуправления</t>
  </si>
  <si>
    <t xml:space="preserve">Непрограммные расходы 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</si>
  <si>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</si>
  <si>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</si>
  <si>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местного самоуправления</t>
  </si>
  <si>
    <t>98 9 1020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</si>
  <si>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</si>
  <si>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</si>
  <si>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</si>
  <si>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</si>
  <si>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</si>
  <si>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98 9 1003</t>
  </si>
  <si>
    <t>98 9 1007</t>
  </si>
  <si>
    <t>98 9 1009</t>
  </si>
  <si>
    <t>98 9 1010</t>
  </si>
  <si>
    <t>98 9 1011</t>
  </si>
  <si>
    <t>98 9 1041</t>
  </si>
  <si>
    <t>98 9 9603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</si>
  <si>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</si>
  <si>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</si>
  <si>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</si>
  <si>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</si>
  <si>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</si>
  <si>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</si>
  <si>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98 9 5118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</si>
  <si>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</si>
  <si>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98 9 1035</t>
  </si>
  <si>
    <t>Мероприятия по землеустройству и землепользованию в рамках непрограммных расходов органов местного самоуправления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</si>
  <si>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</si>
  <si>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</si>
  <si>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</si>
  <si>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</si>
  <si>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</si>
  <si>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</si>
  <si>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98 9 0349</t>
  </si>
  <si>
    <t>98  9 0349</t>
  </si>
  <si>
    <t>Предоставление финансовой помощи гражданам на возмещение  затрат по газификации индивидуальных жилых домов в рамках непрограммных расходов органов местного самоуправления</t>
  </si>
  <si>
    <t>98 9 1001</t>
  </si>
  <si>
    <t>Процентные платежи по муниципальному долгу в рамках непрограммных расходов органов местного самоуправления</t>
  </si>
  <si>
    <t>98 9 8206</t>
  </si>
  <si>
    <t>Разработка проектно-сметной документации системы водоснабжения д.Сологубовка и д.Лезье в рамках непрограммных расходов органов местного самоуправления</t>
  </si>
  <si>
    <t>98 9 1531</t>
  </si>
  <si>
    <t>98 9 1532</t>
  </si>
  <si>
    <t>98 9 1534</t>
  </si>
  <si>
    <t>98 9 1535</t>
  </si>
  <si>
    <t>98 9 1536</t>
  </si>
  <si>
    <t>Непрограммные расходы</t>
  </si>
  <si>
    <t>Расходы на уличное освещение в рамках непрограммных расходов органов местного самоуправления</t>
  </si>
  <si>
    <t>Расходы на озеленение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</si>
  <si>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</si>
  <si>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</si>
  <si>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</si>
  <si>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98 9 0607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</si>
  <si>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</si>
  <si>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</si>
  <si>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98 9 0604</t>
  </si>
  <si>
    <t>98 9 1501</t>
  </si>
  <si>
    <t>98 9 0630</t>
  </si>
  <si>
    <t>98 9 0608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</si>
  <si>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</si>
  <si>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</si>
  <si>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67 9 0000</t>
  </si>
  <si>
    <t>67 9 7134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</si>
  <si>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</si>
  <si>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</si>
  <si>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98 9 9609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</si>
  <si>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</si>
  <si>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730</t>
  </si>
  <si>
    <t>Пособия,  компенсации, меры социальной поддержки по публичным нормативным обязательствами</t>
  </si>
  <si>
    <t>Иные выплаты персоналу казенных учреждений, за исключением фонда оплаты труда</t>
  </si>
  <si>
    <t>414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</si>
  <si>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</si>
  <si>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98 9  9603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</si>
  <si>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</si>
  <si>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</si>
  <si>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05 0 0000</t>
  </si>
  <si>
    <t>05 1 0000</t>
  </si>
  <si>
    <t>05 1 1305</t>
  </si>
  <si>
    <t>05 1 1306</t>
  </si>
  <si>
    <t>05 2 0000</t>
  </si>
  <si>
    <t>05 2 1307</t>
  </si>
  <si>
    <t>05 2 1308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</si>
  <si>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</si>
  <si>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07 0 0000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</si>
  <si>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</si>
  <si>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07 1 0000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</si>
  <si>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</si>
  <si>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</si>
  <si>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Разработка проектно-сметной документации по реконструкции ул.Димитрова п.Мга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</si>
  <si>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07 2 0000</t>
  </si>
  <si>
    <t>Мероприятия по ремонту дворовых территорий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</si>
  <si>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07 2 1150</t>
  </si>
  <si>
    <t>07 1 8207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</si>
  <si>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</si>
  <si>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</si>
  <si>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</si>
  <si>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</si>
  <si>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</si>
  <si>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08 0 0000</t>
  </si>
  <si>
    <t>08 0 0643</t>
  </si>
  <si>
    <t>08 0 0644</t>
  </si>
  <si>
    <t>Обеспечение мероприятий по переселению граждан из аварийного жилищного фонда в рамках непрограммных расходов органов местного самоуправления</t>
  </si>
  <si>
    <t>Муниципальная программа "Газоснабжение и газификация МО Мгинское городское поселение"</t>
  </si>
  <si>
    <t>09 0 0000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</si>
  <si>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</si>
  <si>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09 0 1518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</si>
  <si>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</si>
  <si>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</si>
  <si>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09 0 8019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</si>
  <si>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</si>
  <si>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</si>
  <si>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</si>
  <si>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10 0 0000</t>
  </si>
  <si>
    <t>10 1 0000</t>
  </si>
  <si>
    <t>10 1 0024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</si>
  <si>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</si>
  <si>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10 1 1142</t>
  </si>
  <si>
    <t>Проведение капитального ремонта зрительного зала и аппаратной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</si>
  <si>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</si>
  <si>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10 1 7036</t>
  </si>
  <si>
    <t>10 1 1146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</si>
  <si>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</si>
  <si>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</si>
  <si>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</si>
  <si>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</si>
  <si>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</si>
  <si>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</si>
  <si>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10 2 0000</t>
  </si>
  <si>
    <t>10 2 1175</t>
  </si>
  <si>
    <t>10 2 1176</t>
  </si>
  <si>
    <t xml:space="preserve">Субсидии юридическим лицам на возмещение части затрат на проведение капитального ремонта общего имущества многоквартирных домов муниципального жилищного фонда  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</si>
  <si>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</si>
  <si>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</si>
  <si>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</si>
  <si>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09 0 8020</t>
  </si>
  <si>
    <t>Приложение 7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</si>
  <si>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</si>
  <si>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</si>
  <si>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</si>
  <si>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</si>
  <si>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</si>
  <si>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</si>
  <si>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</si>
  <si>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</si>
  <si>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</si>
  <si>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10 1 1141</t>
  </si>
  <si>
    <t>98 9 0676</t>
  </si>
  <si>
    <t>630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</si>
  <si>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</si>
  <si>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</si>
  <si>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</si>
  <si>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</si>
  <si>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Проведение ремонта защитных сооружений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</si>
  <si>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</si>
  <si>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</si>
  <si>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</si>
  <si>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</si>
  <si>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</si>
  <si>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</si>
  <si>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</si>
  <si>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Поддержка субъектов малого предпринимательства, осуществляющим свою деятельность менее одного года, зарегистрированным и ведущим деятельность на территории МО Мгинское ГП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</si>
  <si>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</si>
  <si>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Экспертиза проекта "Газораспределительная сеть среднего и низкого давления к индивидуальным жилым домам в п.Мга, Шоссе Революции" в рамках муниципальной программы "Газоснабжение и газификация МО Мгинское городское поселение"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</si>
  <si>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2014 год</t>
  </si>
  <si>
    <t>от "28" ноября 2013 г. № 48</t>
  </si>
  <si>
    <t>98 9 8602</t>
  </si>
  <si>
    <t>(в редакции решения совета депутатов</t>
  </si>
  <si>
    <t>05 2 1212</t>
  </si>
  <si>
    <t xml:space="preserve">Проведение ремонта пожарного водоема д.Сологубовка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</si>
  <si>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Ремонт дворовой территории у д.6 по ул.Донецкая,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</si>
  <si>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07 2 1211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</si>
  <si>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</si>
  <si>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</si>
  <si>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09 0 8053</t>
  </si>
  <si>
    <t>98 9 1537</t>
  </si>
  <si>
    <t>Расходы на прочие мероприятия по благоустройству в составе Адресной программы в рамках непрограммных расходов органов местного самоуправления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</si>
  <si>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</si>
  <si>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Капитальный ремонт (ремонт)  муниципального жилищного фонда в рамках непрограммных расходов органов местного самоуправления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</si>
  <si>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</si>
  <si>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Врезка в распределительные сети газопровода низкого давления к индивидуальным жилым домам  Советский пр. д.43,47, ул.Лесная  д.16,16а,17,18,18а,19,20 г.п.Мга, и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</si>
  <si>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от "27" февраля 2014г №10_)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</si>
</sst>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[$-FC19]d\ mmmm\ yyyy\ &quot;г.&quot;"/>
    <numFmt numFmtId="179" formatCode="#,##0.00&quot;р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dashed"/>
    </border>
    <border>
      <left style="hair"/>
      <right style="thin"/>
      <top style="thin"/>
      <bottom style="dashed"/>
    </border>
    <border>
      <left style="hair"/>
      <right style="hair"/>
      <top>
        <color indexed="63"/>
      </top>
      <bottom style="dashed"/>
    </border>
    <border>
      <left style="hair"/>
      <right style="hair"/>
      <top style="hair"/>
      <bottom style="dashed"/>
    </border>
    <border>
      <left style="hair"/>
      <right style="thin"/>
      <top style="hair"/>
      <bottom style="dashed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6" fillId="0" borderId="20" xfId="0" applyNumberFormat="1" applyFont="1" applyFill="1" applyBorder="1" applyAlignment="1">
      <alignment horizontal="right"/>
    </xf>
    <xf numFmtId="164" fontId="6" fillId="0" borderId="21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right"/>
    </xf>
    <xf numFmtId="164" fontId="6" fillId="0" borderId="27" xfId="0" applyNumberFormat="1" applyFont="1" applyFill="1" applyBorder="1" applyAlignment="1">
      <alignment horizontal="right"/>
    </xf>
    <xf numFmtId="164" fontId="8" fillId="0" borderId="29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33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wrapText="1"/>
    </xf>
    <xf numFmtId="49" fontId="6" fillId="0" borderId="36" xfId="0" applyNumberFormat="1" applyFont="1" applyFill="1" applyBorder="1" applyAlignment="1">
      <alignment horizontal="left" wrapText="1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right"/>
    </xf>
    <xf numFmtId="49" fontId="7" fillId="0" borderId="40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/>
    </xf>
    <xf numFmtId="164" fontId="8" fillId="0" borderId="43" xfId="0" applyNumberFormat="1" applyFont="1" applyFill="1" applyBorder="1" applyAlignment="1">
      <alignment horizontal="right"/>
    </xf>
    <xf numFmtId="49" fontId="7" fillId="0" borderId="31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right"/>
    </xf>
    <xf numFmtId="49" fontId="8" fillId="0" borderId="25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49" fontId="8" fillId="0" borderId="47" xfId="0" applyNumberFormat="1" applyFont="1" applyFill="1" applyBorder="1" applyAlignment="1">
      <alignment horizontal="left" wrapText="1"/>
    </xf>
    <xf numFmtId="49" fontId="8" fillId="0" borderId="48" xfId="0" applyNumberFormat="1" applyFont="1" applyFill="1" applyBorder="1" applyAlignment="1">
      <alignment horizontal="left" wrapText="1"/>
    </xf>
    <xf numFmtId="164" fontId="8" fillId="0" borderId="49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50" xfId="0" applyNumberFormat="1" applyFont="1" applyFill="1" applyBorder="1" applyAlignment="1">
      <alignment horizontal="right"/>
    </xf>
    <xf numFmtId="49" fontId="7" fillId="0" borderId="45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right"/>
    </xf>
    <xf numFmtId="0" fontId="7" fillId="0" borderId="45" xfId="0" applyNumberFormat="1" applyFont="1" applyFill="1" applyBorder="1" applyAlignment="1">
      <alignment horizontal="left" wrapText="1"/>
    </xf>
    <xf numFmtId="0" fontId="7" fillId="0" borderId="26" xfId="0" applyNumberFormat="1" applyFont="1" applyFill="1" applyBorder="1" applyAlignment="1">
      <alignment horizontal="left" wrapText="1"/>
    </xf>
    <xf numFmtId="164" fontId="6" fillId="0" borderId="43" xfId="0" applyNumberFormat="1" applyFont="1" applyFill="1" applyBorder="1" applyAlignment="1">
      <alignment horizontal="right"/>
    </xf>
    <xf numFmtId="49" fontId="7" fillId="0" borderId="34" xfId="0" applyNumberFormat="1" applyFont="1" applyFill="1" applyBorder="1" applyAlignment="1">
      <alignment horizontal="left" wrapText="1"/>
    </xf>
    <xf numFmtId="164" fontId="6" fillId="0" borderId="51" xfId="0" applyNumberFormat="1" applyFont="1" applyFill="1" applyBorder="1" applyAlignment="1">
      <alignment horizontal="right"/>
    </xf>
    <xf numFmtId="49" fontId="8" fillId="0" borderId="46" xfId="0" applyNumberFormat="1" applyFont="1" applyFill="1" applyBorder="1" applyAlignment="1">
      <alignment horizontal="left" wrapText="1"/>
    </xf>
    <xf numFmtId="164" fontId="6" fillId="0" borderId="1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wrapText="1"/>
    </xf>
    <xf numFmtId="49" fontId="7" fillId="0" borderId="33" xfId="0" applyNumberFormat="1" applyFont="1" applyFill="1" applyBorder="1" applyAlignment="1">
      <alignment horizontal="center"/>
    </xf>
    <xf numFmtId="179" fontId="7" fillId="0" borderId="26" xfId="0" applyNumberFormat="1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0" borderId="53" xfId="0" applyNumberFormat="1" applyFont="1" applyFill="1" applyBorder="1" applyAlignment="1">
      <alignment horizontal="left" wrapText="1"/>
    </xf>
    <xf numFmtId="0" fontId="7" fillId="0" borderId="31" xfId="0" applyNumberFormat="1" applyFont="1" applyFill="1" applyBorder="1" applyAlignment="1">
      <alignment horizontal="center"/>
    </xf>
    <xf numFmtId="0" fontId="7" fillId="0" borderId="54" xfId="0" applyNumberFormat="1" applyFont="1" applyFill="1" applyBorder="1" applyAlignment="1">
      <alignment horizontal="left" wrapText="1"/>
    </xf>
    <xf numFmtId="49" fontId="8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8" fillId="0" borderId="47" xfId="0" applyNumberFormat="1" applyFont="1" applyFill="1" applyBorder="1" applyAlignment="1">
      <alignment horizontal="left" wrapText="1"/>
    </xf>
    <xf numFmtId="49" fontId="8" fillId="0" borderId="57" xfId="0" applyNumberFormat="1" applyFont="1" applyFill="1" applyBorder="1" applyAlignment="1">
      <alignment horizontal="left" wrapText="1"/>
    </xf>
    <xf numFmtId="0" fontId="7" fillId="0" borderId="54" xfId="0" applyNumberFormat="1" applyFont="1" applyFill="1" applyBorder="1" applyAlignment="1">
      <alignment horizontal="left" wrapText="1"/>
    </xf>
    <xf numFmtId="0" fontId="7" fillId="0" borderId="58" xfId="0" applyNumberFormat="1" applyFont="1" applyFill="1" applyBorder="1" applyAlignment="1">
      <alignment horizontal="left" wrapText="1"/>
    </xf>
    <xf numFmtId="2" fontId="7" fillId="0" borderId="46" xfId="0" applyNumberFormat="1" applyFont="1" applyFill="1" applyBorder="1" applyAlignment="1">
      <alignment horizontal="left" wrapText="1"/>
    </xf>
    <xf numFmtId="49" fontId="8" fillId="0" borderId="59" xfId="0" applyNumberFormat="1" applyFont="1" applyFill="1" applyBorder="1" applyAlignment="1">
      <alignment horizontal="left" wrapText="1"/>
    </xf>
    <xf numFmtId="49" fontId="8" fillId="0" borderId="60" xfId="0" applyNumberFormat="1" applyFont="1" applyFill="1" applyBorder="1" applyAlignment="1">
      <alignment horizontal="left" wrapText="1"/>
    </xf>
    <xf numFmtId="0" fontId="7" fillId="0" borderId="22" xfId="0" applyNumberFormat="1" applyFont="1" applyFill="1" applyBorder="1" applyAlignment="1">
      <alignment horizontal="left" wrapText="1"/>
    </xf>
    <xf numFmtId="49" fontId="8" fillId="0" borderId="55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left" wrapText="1"/>
    </xf>
    <xf numFmtId="0" fontId="7" fillId="0" borderId="58" xfId="0" applyNumberFormat="1" applyFont="1" applyFill="1" applyBorder="1" applyAlignment="1">
      <alignment horizontal="left" wrapText="1"/>
    </xf>
    <xf numFmtId="0" fontId="7" fillId="0" borderId="45" xfId="0" applyNumberFormat="1" applyFont="1" applyFill="1" applyBorder="1" applyAlignment="1">
      <alignment horizontal="left" wrapText="1"/>
    </xf>
    <xf numFmtId="0" fontId="7" fillId="0" borderId="53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6" fillId="0" borderId="30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right"/>
    </xf>
    <xf numFmtId="0" fontId="7" fillId="0" borderId="56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right"/>
    </xf>
    <xf numFmtId="49" fontId="8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right"/>
    </xf>
    <xf numFmtId="49" fontId="7" fillId="0" borderId="56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right"/>
    </xf>
    <xf numFmtId="49" fontId="8" fillId="0" borderId="60" xfId="0" applyNumberFormat="1" applyFont="1" applyFill="1" applyBorder="1" applyAlignment="1">
      <alignment horizontal="left" wrapText="1"/>
    </xf>
    <xf numFmtId="0" fontId="7" fillId="0" borderId="34" xfId="0" applyNumberFormat="1" applyFont="1" applyFill="1" applyBorder="1" applyAlignment="1">
      <alignment horizontal="left" wrapText="1"/>
    </xf>
    <xf numFmtId="49" fontId="8" fillId="0" borderId="45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left" wrapText="1"/>
    </xf>
    <xf numFmtId="49" fontId="8" fillId="0" borderId="63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/>
    </xf>
    <xf numFmtId="164" fontId="8" fillId="0" borderId="64" xfId="0" applyNumberFormat="1" applyFont="1" applyFill="1" applyBorder="1" applyAlignment="1">
      <alignment horizontal="right"/>
    </xf>
    <xf numFmtId="49" fontId="7" fillId="0" borderId="65" xfId="0" applyNumberFormat="1" applyFont="1" applyFill="1" applyBorder="1" applyAlignment="1">
      <alignment horizontal="left" wrapText="1"/>
    </xf>
    <xf numFmtId="49" fontId="6" fillId="0" borderId="4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60" xfId="0" applyNumberFormat="1" applyFont="1" applyFill="1" applyBorder="1" applyAlignment="1">
      <alignment horizontal="left" wrapText="1"/>
    </xf>
    <xf numFmtId="49" fontId="6" fillId="0" borderId="30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right"/>
    </xf>
    <xf numFmtId="179" fontId="7" fillId="0" borderId="34" xfId="0" applyNumberFormat="1" applyFont="1" applyFill="1" applyBorder="1" applyAlignment="1">
      <alignment horizontal="left" wrapText="1"/>
    </xf>
    <xf numFmtId="0" fontId="7" fillId="0" borderId="22" xfId="0" applyNumberFormat="1" applyFont="1" applyFill="1" applyBorder="1" applyAlignment="1">
      <alignment horizontal="left" wrapText="1"/>
    </xf>
    <xf numFmtId="0" fontId="9" fillId="0" borderId="46" xfId="0" applyFont="1" applyFill="1" applyBorder="1" applyAlignment="1">
      <alignment wrapText="1"/>
    </xf>
    <xf numFmtId="49" fontId="7" fillId="0" borderId="30" xfId="0" applyNumberFormat="1" applyFont="1" applyFill="1" applyBorder="1" applyAlignment="1">
      <alignment horizontal="center"/>
    </xf>
    <xf numFmtId="165" fontId="6" fillId="0" borderId="50" xfId="0" applyNumberFormat="1" applyFont="1" applyFill="1" applyBorder="1" applyAlignment="1">
      <alignment horizontal="right"/>
    </xf>
    <xf numFmtId="49" fontId="7" fillId="0" borderId="59" xfId="0" applyNumberFormat="1" applyFont="1" applyFill="1" applyBorder="1" applyAlignment="1">
      <alignment horizontal="left" wrapText="1"/>
    </xf>
    <xf numFmtId="165" fontId="6" fillId="0" borderId="51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right"/>
    </xf>
    <xf numFmtId="0" fontId="8" fillId="0" borderId="30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right"/>
    </xf>
    <xf numFmtId="165" fontId="6" fillId="0" borderId="66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right"/>
    </xf>
    <xf numFmtId="49" fontId="6" fillId="0" borderId="22" xfId="0" applyNumberFormat="1" applyFont="1" applyFill="1" applyBorder="1" applyAlignment="1">
      <alignment horizontal="left" wrapText="1"/>
    </xf>
    <xf numFmtId="165" fontId="6" fillId="0" borderId="67" xfId="0" applyNumberFormat="1" applyFont="1" applyFill="1" applyBorder="1" applyAlignment="1">
      <alignment horizontal="right"/>
    </xf>
    <xf numFmtId="179" fontId="7" fillId="0" borderId="68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/>
    </xf>
    <xf numFmtId="49" fontId="7" fillId="25" borderId="22" xfId="0" applyNumberFormat="1" applyFont="1" applyFill="1" applyBorder="1" applyAlignment="1">
      <alignment horizontal="left" wrapText="1"/>
    </xf>
    <xf numFmtId="49" fontId="6" fillId="25" borderId="13" xfId="0" applyNumberFormat="1" applyFont="1" applyFill="1" applyBorder="1" applyAlignment="1">
      <alignment horizontal="center"/>
    </xf>
    <xf numFmtId="49" fontId="7" fillId="25" borderId="13" xfId="0" applyNumberFormat="1" applyFont="1" applyFill="1" applyBorder="1" applyAlignment="1">
      <alignment horizontal="center"/>
    </xf>
    <xf numFmtId="49" fontId="8" fillId="25" borderId="13" xfId="0" applyNumberFormat="1" applyFont="1" applyFill="1" applyBorder="1" applyAlignment="1">
      <alignment horizontal="center"/>
    </xf>
    <xf numFmtId="164" fontId="6" fillId="25" borderId="17" xfId="0" applyNumberFormat="1" applyFont="1" applyFill="1" applyBorder="1" applyAlignment="1">
      <alignment horizontal="right"/>
    </xf>
    <xf numFmtId="49" fontId="8" fillId="25" borderId="46" xfId="0" applyNumberFormat="1" applyFont="1" applyFill="1" applyBorder="1" applyAlignment="1">
      <alignment horizontal="left" wrapText="1"/>
    </xf>
    <xf numFmtId="49" fontId="8" fillId="25" borderId="24" xfId="0" applyNumberFormat="1" applyFont="1" applyFill="1" applyBorder="1" applyAlignment="1">
      <alignment horizontal="center"/>
    </xf>
    <xf numFmtId="164" fontId="8" fillId="25" borderId="18" xfId="0" applyNumberFormat="1" applyFont="1" applyFill="1" applyBorder="1" applyAlignment="1">
      <alignment horizontal="right"/>
    </xf>
    <xf numFmtId="49" fontId="8" fillId="0" borderId="57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/>
    </xf>
    <xf numFmtId="164" fontId="8" fillId="26" borderId="18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8" fillId="25" borderId="18" xfId="0" applyNumberFormat="1" applyFont="1" applyFill="1" applyBorder="1" applyAlignment="1">
      <alignment horizontal="right"/>
    </xf>
    <xf numFmtId="164" fontId="8" fillId="25" borderId="49" xfId="0" applyNumberFormat="1" applyFont="1" applyFill="1" applyBorder="1" applyAlignment="1">
      <alignment horizontal="right"/>
    </xf>
    <xf numFmtId="164" fontId="8" fillId="25" borderId="19" xfId="0" applyNumberFormat="1" applyFont="1" applyFill="1" applyBorder="1" applyAlignment="1">
      <alignment horizontal="right"/>
    </xf>
    <xf numFmtId="164" fontId="8" fillId="25" borderId="18" xfId="0" applyNumberFormat="1" applyFont="1" applyFill="1" applyBorder="1" applyAlignment="1">
      <alignment horizontal="right"/>
    </xf>
    <xf numFmtId="0" fontId="7" fillId="25" borderId="54" xfId="0" applyNumberFormat="1" applyFont="1" applyFill="1" applyBorder="1" applyAlignment="1">
      <alignment horizontal="left" wrapText="1"/>
    </xf>
    <xf numFmtId="49" fontId="6" fillId="25" borderId="31" xfId="0" applyNumberFormat="1" applyFont="1" applyFill="1" applyBorder="1" applyAlignment="1">
      <alignment horizontal="center"/>
    </xf>
    <xf numFmtId="49" fontId="7" fillId="25" borderId="31" xfId="0" applyNumberFormat="1" applyFont="1" applyFill="1" applyBorder="1" applyAlignment="1">
      <alignment horizontal="center"/>
    </xf>
    <xf numFmtId="49" fontId="8" fillId="25" borderId="23" xfId="0" applyNumberFormat="1" applyFont="1" applyFill="1" applyBorder="1" applyAlignment="1">
      <alignment horizontal="center"/>
    </xf>
    <xf numFmtId="164" fontId="6" fillId="25" borderId="27" xfId="0" applyNumberFormat="1" applyFont="1" applyFill="1" applyBorder="1" applyAlignment="1">
      <alignment horizontal="right"/>
    </xf>
    <xf numFmtId="49" fontId="8" fillId="25" borderId="46" xfId="0" applyNumberFormat="1" applyFont="1" applyFill="1" applyBorder="1" applyAlignment="1">
      <alignment horizontal="left" wrapText="1"/>
    </xf>
    <xf numFmtId="49" fontId="8" fillId="25" borderId="24" xfId="0" applyNumberFormat="1" applyFont="1" applyFill="1" applyBorder="1" applyAlignment="1">
      <alignment horizontal="center"/>
    </xf>
    <xf numFmtId="164" fontId="8" fillId="25" borderId="29" xfId="0" applyNumberFormat="1" applyFont="1" applyFill="1" applyBorder="1" applyAlignment="1">
      <alignment horizontal="right"/>
    </xf>
    <xf numFmtId="0" fontId="7" fillId="25" borderId="22" xfId="0" applyNumberFormat="1" applyFont="1" applyFill="1" applyBorder="1" applyAlignment="1">
      <alignment horizontal="left" wrapText="1"/>
    </xf>
    <xf numFmtId="49" fontId="7" fillId="25" borderId="13" xfId="0" applyNumberFormat="1" applyFont="1" applyFill="1" applyBorder="1" applyAlignment="1">
      <alignment horizontal="center"/>
    </xf>
    <xf numFmtId="164" fontId="6" fillId="25" borderId="28" xfId="0" applyNumberFormat="1" applyFont="1" applyFill="1" applyBorder="1" applyAlignment="1">
      <alignment horizontal="right"/>
    </xf>
    <xf numFmtId="49" fontId="8" fillId="25" borderId="46" xfId="0" applyNumberFormat="1" applyFont="1" applyFill="1" applyBorder="1" applyAlignment="1">
      <alignment horizontal="left" wrapText="1"/>
    </xf>
    <xf numFmtId="49" fontId="8" fillId="25" borderId="24" xfId="0" applyNumberFormat="1" applyFont="1" applyFill="1" applyBorder="1" applyAlignment="1">
      <alignment horizontal="center"/>
    </xf>
    <xf numFmtId="164" fontId="8" fillId="25" borderId="19" xfId="0" applyNumberFormat="1" applyFont="1" applyFill="1" applyBorder="1" applyAlignment="1">
      <alignment horizontal="right"/>
    </xf>
    <xf numFmtId="49" fontId="7" fillId="25" borderId="22" xfId="0" applyNumberFormat="1" applyFont="1" applyFill="1" applyBorder="1" applyAlignment="1">
      <alignment horizontal="left" wrapText="1"/>
    </xf>
    <xf numFmtId="49" fontId="6" fillId="25" borderId="13" xfId="0" applyNumberFormat="1" applyFont="1" applyFill="1" applyBorder="1" applyAlignment="1">
      <alignment horizontal="center"/>
    </xf>
    <xf numFmtId="49" fontId="7" fillId="25" borderId="13" xfId="0" applyNumberFormat="1" applyFont="1" applyFill="1" applyBorder="1" applyAlignment="1">
      <alignment horizontal="center"/>
    </xf>
    <xf numFmtId="49" fontId="8" fillId="25" borderId="13" xfId="0" applyNumberFormat="1" applyFont="1" applyFill="1" applyBorder="1" applyAlignment="1">
      <alignment horizontal="center"/>
    </xf>
    <xf numFmtId="164" fontId="6" fillId="25" borderId="17" xfId="0" applyNumberFormat="1" applyFont="1" applyFill="1" applyBorder="1" applyAlignment="1">
      <alignment horizontal="right"/>
    </xf>
    <xf numFmtId="49" fontId="8" fillId="25" borderId="24" xfId="0" applyNumberFormat="1" applyFont="1" applyFill="1" applyBorder="1" applyAlignment="1">
      <alignment horizontal="center"/>
    </xf>
    <xf numFmtId="0" fontId="7" fillId="25" borderId="61" xfId="0" applyNumberFormat="1" applyFont="1" applyFill="1" applyBorder="1" applyAlignment="1">
      <alignment horizontal="left" wrapText="1"/>
    </xf>
    <xf numFmtId="49" fontId="7" fillId="25" borderId="61" xfId="0" applyNumberFormat="1" applyFont="1" applyFill="1" applyBorder="1" applyAlignment="1">
      <alignment horizontal="left" wrapText="1"/>
    </xf>
    <xf numFmtId="49" fontId="6" fillId="25" borderId="13" xfId="0" applyNumberFormat="1" applyFont="1" applyFill="1" applyBorder="1" applyAlignment="1">
      <alignment horizontal="center"/>
    </xf>
    <xf numFmtId="49" fontId="8" fillId="25" borderId="55" xfId="0" applyNumberFormat="1" applyFont="1" applyFill="1" applyBorder="1" applyAlignment="1">
      <alignment horizontal="left" wrapText="1"/>
    </xf>
    <xf numFmtId="49" fontId="8" fillId="25" borderId="31" xfId="0" applyNumberFormat="1" applyFont="1" applyFill="1" applyBorder="1" applyAlignment="1">
      <alignment horizontal="center"/>
    </xf>
    <xf numFmtId="164" fontId="8" fillId="25" borderId="27" xfId="0" applyNumberFormat="1" applyFont="1" applyFill="1" applyBorder="1" applyAlignment="1">
      <alignment horizontal="right"/>
    </xf>
    <xf numFmtId="49" fontId="7" fillId="25" borderId="34" xfId="0" applyNumberFormat="1" applyFont="1" applyFill="1" applyBorder="1" applyAlignment="1">
      <alignment horizontal="left" wrapText="1"/>
    </xf>
    <xf numFmtId="49" fontId="7" fillId="25" borderId="12" xfId="0" applyNumberFormat="1" applyFont="1" applyFill="1" applyBorder="1" applyAlignment="1">
      <alignment horizontal="center"/>
    </xf>
    <xf numFmtId="49" fontId="6" fillId="25" borderId="13" xfId="0" applyNumberFormat="1" applyFont="1" applyFill="1" applyBorder="1" applyAlignment="1">
      <alignment horizontal="center"/>
    </xf>
    <xf numFmtId="164" fontId="8" fillId="25" borderId="17" xfId="0" applyNumberFormat="1" applyFont="1" applyFill="1" applyBorder="1" applyAlignment="1">
      <alignment horizontal="right"/>
    </xf>
    <xf numFmtId="49" fontId="7" fillId="25" borderId="32" xfId="0" applyNumberFormat="1" applyFont="1" applyFill="1" applyBorder="1" applyAlignment="1">
      <alignment horizontal="left" wrapText="1"/>
    </xf>
    <xf numFmtId="164" fontId="8" fillId="25" borderId="69" xfId="0" applyNumberFormat="1" applyFont="1" applyFill="1" applyBorder="1" applyAlignment="1">
      <alignment horizontal="right"/>
    </xf>
    <xf numFmtId="165" fontId="8" fillId="25" borderId="18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5"/>
  <sheetViews>
    <sheetView showGridLines="0" tabSelected="1" view="pageBreakPreview" zoomScaleSheetLayoutView="100" zoomScalePageLayoutView="0" workbookViewId="0" topLeftCell="A1">
      <selection activeCell="F250" sqref="F250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25390625" style="0" customWidth="1"/>
    <col min="6" max="6" width="21.125" style="0" customWidth="1"/>
  </cols>
  <sheetData>
    <row r="1" spans="1:6" ht="15.75" customHeight="1">
      <c r="A1" s="169" t="s">
        <v>53</v>
      </c>
      <c r="B1" s="169"/>
      <c r="C1" s="169"/>
      <c r="D1" s="169"/>
      <c r="E1" s="169"/>
      <c r="F1" s="169"/>
    </row>
    <row r="2" spans="1:6" ht="15.75">
      <c r="A2" s="170" t="s">
        <v>63</v>
      </c>
      <c r="B2" s="170"/>
      <c r="C2" s="170"/>
      <c r="D2" s="170"/>
      <c r="E2" s="170"/>
      <c r="F2" s="170"/>
    </row>
    <row r="3" spans="1:6" ht="15.75">
      <c r="A3" s="170" t="s">
        <v>89</v>
      </c>
      <c r="B3" s="170"/>
      <c r="C3" s="170"/>
      <c r="D3" s="170"/>
      <c r="E3" s="170"/>
      <c r="F3" s="170"/>
    </row>
    <row r="4" spans="1:6" ht="15.75">
      <c r="A4" s="170" t="s">
        <v>90</v>
      </c>
      <c r="B4" s="170"/>
      <c r="C4" s="170"/>
      <c r="D4" s="170"/>
      <c r="E4" s="170"/>
      <c r="F4" s="170"/>
    </row>
    <row r="5" spans="1:6" ht="15.75">
      <c r="A5" s="169" t="s">
        <v>296</v>
      </c>
      <c r="B5" s="169"/>
      <c r="C5" s="169"/>
      <c r="D5" s="169"/>
      <c r="E5" s="169"/>
      <c r="F5" s="169"/>
    </row>
    <row r="6" spans="4:6" ht="15.75">
      <c r="D6" s="169" t="s">
        <v>267</v>
      </c>
      <c r="E6" s="169"/>
      <c r="F6" s="169"/>
    </row>
    <row r="7" spans="1:6" ht="15.75">
      <c r="A7" s="1"/>
      <c r="B7" s="1"/>
      <c r="C7" s="171" t="s">
        <v>298</v>
      </c>
      <c r="D7" s="171"/>
      <c r="E7" s="171"/>
      <c r="F7" s="171"/>
    </row>
    <row r="8" spans="1:6" ht="15.75">
      <c r="A8" s="1"/>
      <c r="B8" s="1"/>
      <c r="C8" s="1"/>
      <c r="D8" s="171" t="s">
        <v>312</v>
      </c>
      <c r="E8" s="171"/>
      <c r="F8" s="171"/>
    </row>
    <row r="9" spans="1:6" ht="22.5" customHeight="1">
      <c r="A9" s="167" t="s">
        <v>295</v>
      </c>
      <c r="B9" s="168"/>
      <c r="C9" s="168"/>
      <c r="D9" s="168"/>
      <c r="E9" s="168"/>
      <c r="F9" s="168"/>
    </row>
    <row r="10" spans="1:6" ht="19.5" customHeight="1">
      <c r="A10" s="168"/>
      <c r="B10" s="168"/>
      <c r="C10" s="168"/>
      <c r="D10" s="168"/>
      <c r="E10" s="168"/>
      <c r="F10" s="168"/>
    </row>
    <row r="11" spans="1:6" ht="48" customHeight="1">
      <c r="A11" s="168"/>
      <c r="B11" s="168"/>
      <c r="C11" s="168"/>
      <c r="D11" s="168"/>
      <c r="E11" s="168"/>
      <c r="F11" s="168"/>
    </row>
    <row r="12" ht="13.5" customHeight="1" thickBot="1"/>
    <row r="13" spans="1:6" ht="43.5" customHeight="1" thickBot="1" thickTop="1">
      <c r="A13" s="9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10" t="s">
        <v>5</v>
      </c>
    </row>
    <row r="14" spans="1:6" ht="17.25" customHeight="1" thickTop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6" ht="15.75">
      <c r="A15" s="42" t="s">
        <v>6</v>
      </c>
      <c r="B15" s="6" t="s">
        <v>7</v>
      </c>
      <c r="C15" s="6"/>
      <c r="D15" s="6" t="s">
        <v>8</v>
      </c>
      <c r="E15" s="6" t="s">
        <v>8</v>
      </c>
      <c r="F15" s="12">
        <f>F16+F33+F71+F76+F61+F66</f>
        <v>20102.5</v>
      </c>
    </row>
    <row r="16" spans="1:6" ht="45.75">
      <c r="A16" s="18" t="s">
        <v>9</v>
      </c>
      <c r="B16" s="39" t="s">
        <v>7</v>
      </c>
      <c r="C16" s="17" t="s">
        <v>10</v>
      </c>
      <c r="D16" s="6"/>
      <c r="E16" s="6"/>
      <c r="F16" s="12">
        <f>F17+F29</f>
        <v>2239.7</v>
      </c>
    </row>
    <row r="17" spans="1:6" ht="15.75">
      <c r="A17" s="22" t="s">
        <v>105</v>
      </c>
      <c r="B17" s="23" t="s">
        <v>7</v>
      </c>
      <c r="C17" s="7" t="s">
        <v>10</v>
      </c>
      <c r="D17" s="7" t="s">
        <v>106</v>
      </c>
      <c r="E17" s="8"/>
      <c r="F17" s="11">
        <f>F21+F18</f>
        <v>2118.3999999999996</v>
      </c>
    </row>
    <row r="18" spans="1:6" ht="30.75">
      <c r="A18" s="22" t="s">
        <v>107</v>
      </c>
      <c r="B18" s="23" t="s">
        <v>7</v>
      </c>
      <c r="C18" s="7" t="s">
        <v>10</v>
      </c>
      <c r="D18" s="7" t="s">
        <v>108</v>
      </c>
      <c r="E18" s="25"/>
      <c r="F18" s="11">
        <f>F19</f>
        <v>1190.3</v>
      </c>
    </row>
    <row r="19" spans="1:6" ht="60.75">
      <c r="A19" s="18" t="s">
        <v>109</v>
      </c>
      <c r="B19" s="39" t="s">
        <v>7</v>
      </c>
      <c r="C19" s="17" t="s">
        <v>10</v>
      </c>
      <c r="D19" s="17" t="s">
        <v>110</v>
      </c>
      <c r="E19" s="24"/>
      <c r="F19" s="12">
        <f>F20</f>
        <v>1190.3</v>
      </c>
    </row>
    <row r="20" spans="1:6" ht="30">
      <c r="A20" s="100" t="s">
        <v>268</v>
      </c>
      <c r="B20" s="41" t="s">
        <v>7</v>
      </c>
      <c r="C20" s="41" t="s">
        <v>10</v>
      </c>
      <c r="D20" s="41" t="s">
        <v>110</v>
      </c>
      <c r="E20" s="41" t="s">
        <v>101</v>
      </c>
      <c r="F20" s="29">
        <v>1190.3</v>
      </c>
    </row>
    <row r="21" spans="1:6" ht="30.75">
      <c r="A21" s="22" t="s">
        <v>111</v>
      </c>
      <c r="B21" s="23" t="s">
        <v>7</v>
      </c>
      <c r="C21" s="7" t="s">
        <v>10</v>
      </c>
      <c r="D21" s="7" t="s">
        <v>112</v>
      </c>
      <c r="E21" s="25"/>
      <c r="F21" s="11">
        <f>F22+F24</f>
        <v>928.0999999999999</v>
      </c>
    </row>
    <row r="22" spans="1:6" ht="60.75">
      <c r="A22" s="18" t="s">
        <v>205</v>
      </c>
      <c r="B22" s="39" t="s">
        <v>7</v>
      </c>
      <c r="C22" s="17" t="s">
        <v>10</v>
      </c>
      <c r="D22" s="17" t="s">
        <v>206</v>
      </c>
      <c r="E22" s="24"/>
      <c r="F22" s="12">
        <f>F23</f>
        <v>328.2</v>
      </c>
    </row>
    <row r="23" spans="1:6" ht="30">
      <c r="A23" s="67" t="s">
        <v>268</v>
      </c>
      <c r="B23" s="34" t="s">
        <v>7</v>
      </c>
      <c r="C23" s="34" t="s">
        <v>10</v>
      </c>
      <c r="D23" s="34" t="s">
        <v>206</v>
      </c>
      <c r="E23" s="34" t="s">
        <v>101</v>
      </c>
      <c r="F23" s="13">
        <v>328.2</v>
      </c>
    </row>
    <row r="24" spans="1:6" ht="45.75">
      <c r="A24" s="22" t="s">
        <v>113</v>
      </c>
      <c r="B24" s="23" t="s">
        <v>7</v>
      </c>
      <c r="C24" s="7" t="s">
        <v>10</v>
      </c>
      <c r="D24" s="7" t="s">
        <v>114</v>
      </c>
      <c r="E24" s="25"/>
      <c r="F24" s="11">
        <f>SUM(F25:F28)</f>
        <v>599.9</v>
      </c>
    </row>
    <row r="25" spans="1:6" ht="30">
      <c r="A25" s="112" t="s">
        <v>269</v>
      </c>
      <c r="B25" s="24" t="s">
        <v>7</v>
      </c>
      <c r="C25" s="24" t="s">
        <v>10</v>
      </c>
      <c r="D25" s="24" t="s">
        <v>114</v>
      </c>
      <c r="E25" s="24" t="s">
        <v>95</v>
      </c>
      <c r="F25" s="113">
        <v>19.5</v>
      </c>
    </row>
    <row r="26" spans="1:6" ht="30">
      <c r="A26" s="69" t="s">
        <v>99</v>
      </c>
      <c r="B26" s="21" t="s">
        <v>7</v>
      </c>
      <c r="C26" s="21" t="s">
        <v>10</v>
      </c>
      <c r="D26" s="21" t="s">
        <v>114</v>
      </c>
      <c r="E26" s="21" t="s">
        <v>96</v>
      </c>
      <c r="F26" s="70">
        <v>22.4</v>
      </c>
    </row>
    <row r="27" spans="1:6" ht="30">
      <c r="A27" s="114" t="s">
        <v>271</v>
      </c>
      <c r="B27" s="21" t="s">
        <v>7</v>
      </c>
      <c r="C27" s="21" t="s">
        <v>10</v>
      </c>
      <c r="D27" s="21" t="s">
        <v>114</v>
      </c>
      <c r="E27" s="21" t="s">
        <v>97</v>
      </c>
      <c r="F27" s="70">
        <v>557.1</v>
      </c>
    </row>
    <row r="28" spans="1:6" ht="15">
      <c r="A28" s="67" t="s">
        <v>100</v>
      </c>
      <c r="B28" s="34" t="s">
        <v>7</v>
      </c>
      <c r="C28" s="34" t="s">
        <v>10</v>
      </c>
      <c r="D28" s="34" t="s">
        <v>114</v>
      </c>
      <c r="E28" s="34" t="s">
        <v>98</v>
      </c>
      <c r="F28" s="13">
        <v>0.9</v>
      </c>
    </row>
    <row r="29" spans="1:6" ht="15.75">
      <c r="A29" s="22" t="s">
        <v>132</v>
      </c>
      <c r="B29" s="6" t="s">
        <v>7</v>
      </c>
      <c r="C29" s="17" t="s">
        <v>10</v>
      </c>
      <c r="D29" s="74" t="s">
        <v>127</v>
      </c>
      <c r="E29" s="19"/>
      <c r="F29" s="110">
        <f>F30</f>
        <v>121.3</v>
      </c>
    </row>
    <row r="30" spans="1:6" ht="15.75">
      <c r="A30" s="85" t="s">
        <v>133</v>
      </c>
      <c r="B30" s="8" t="s">
        <v>7</v>
      </c>
      <c r="C30" s="7" t="s">
        <v>10</v>
      </c>
      <c r="D30" s="74" t="s">
        <v>128</v>
      </c>
      <c r="E30" s="25"/>
      <c r="F30" s="11">
        <f>F31</f>
        <v>121.3</v>
      </c>
    </row>
    <row r="31" spans="1:6" ht="95.25" customHeight="1">
      <c r="A31" s="92" t="s">
        <v>198</v>
      </c>
      <c r="B31" s="84" t="s">
        <v>7</v>
      </c>
      <c r="C31" s="84" t="s">
        <v>10</v>
      </c>
      <c r="D31" s="115" t="s">
        <v>197</v>
      </c>
      <c r="E31" s="84"/>
      <c r="F31" s="116">
        <f>F32</f>
        <v>121.3</v>
      </c>
    </row>
    <row r="32" spans="1:6" ht="15">
      <c r="A32" s="95" t="s">
        <v>77</v>
      </c>
      <c r="B32" s="34" t="s">
        <v>7</v>
      </c>
      <c r="C32" s="34" t="s">
        <v>10</v>
      </c>
      <c r="D32" s="20" t="s">
        <v>197</v>
      </c>
      <c r="E32" s="34" t="s">
        <v>80</v>
      </c>
      <c r="F32" s="14">
        <v>121.3</v>
      </c>
    </row>
    <row r="33" spans="1:6" ht="45.75">
      <c r="A33" s="18" t="s">
        <v>13</v>
      </c>
      <c r="B33" s="39" t="s">
        <v>7</v>
      </c>
      <c r="C33" s="17" t="s">
        <v>14</v>
      </c>
      <c r="D33" s="6" t="s">
        <v>8</v>
      </c>
      <c r="E33" s="6" t="s">
        <v>8</v>
      </c>
      <c r="F33" s="12">
        <f>F34+F55</f>
        <v>13095.7</v>
      </c>
    </row>
    <row r="34" spans="1:6" ht="15.75">
      <c r="A34" s="22" t="s">
        <v>105</v>
      </c>
      <c r="B34" s="23" t="s">
        <v>7</v>
      </c>
      <c r="C34" s="7" t="s">
        <v>14</v>
      </c>
      <c r="D34" s="7" t="s">
        <v>106</v>
      </c>
      <c r="E34" s="8" t="s">
        <v>8</v>
      </c>
      <c r="F34" s="11">
        <f>F35+F46+F49</f>
        <v>12932.6</v>
      </c>
    </row>
    <row r="35" spans="1:6" ht="30.75">
      <c r="A35" s="22" t="s">
        <v>115</v>
      </c>
      <c r="B35" s="23" t="s">
        <v>7</v>
      </c>
      <c r="C35" s="7" t="s">
        <v>14</v>
      </c>
      <c r="D35" s="7" t="s">
        <v>116</v>
      </c>
      <c r="E35" s="25"/>
      <c r="F35" s="11">
        <f>F36+F38+F40</f>
        <v>10817.699999999999</v>
      </c>
    </row>
    <row r="36" spans="1:6" ht="45.75">
      <c r="A36" s="18" t="s">
        <v>117</v>
      </c>
      <c r="B36" s="39" t="s">
        <v>7</v>
      </c>
      <c r="C36" s="17" t="s">
        <v>14</v>
      </c>
      <c r="D36" s="17" t="s">
        <v>118</v>
      </c>
      <c r="E36" s="24"/>
      <c r="F36" s="12">
        <f>F37</f>
        <v>8478.1</v>
      </c>
    </row>
    <row r="37" spans="1:6" ht="30">
      <c r="A37" s="100" t="s">
        <v>268</v>
      </c>
      <c r="B37" s="34" t="s">
        <v>7</v>
      </c>
      <c r="C37" s="34" t="s">
        <v>14</v>
      </c>
      <c r="D37" s="34" t="s">
        <v>118</v>
      </c>
      <c r="E37" s="34" t="s">
        <v>101</v>
      </c>
      <c r="F37" s="172">
        <v>8478.1</v>
      </c>
    </row>
    <row r="38" spans="1:6" ht="60.75">
      <c r="A38" s="18" t="s">
        <v>119</v>
      </c>
      <c r="B38" s="39" t="s">
        <v>7</v>
      </c>
      <c r="C38" s="17" t="s">
        <v>14</v>
      </c>
      <c r="D38" s="17" t="s">
        <v>120</v>
      </c>
      <c r="E38" s="24"/>
      <c r="F38" s="12">
        <f>F39</f>
        <v>1095.3</v>
      </c>
    </row>
    <row r="39" spans="1:6" ht="30">
      <c r="A39" s="100" t="s">
        <v>268</v>
      </c>
      <c r="B39" s="34" t="s">
        <v>7</v>
      </c>
      <c r="C39" s="34" t="s">
        <v>14</v>
      </c>
      <c r="D39" s="34" t="s">
        <v>120</v>
      </c>
      <c r="E39" s="34" t="s">
        <v>101</v>
      </c>
      <c r="F39" s="71">
        <v>1095.3</v>
      </c>
    </row>
    <row r="40" spans="1:8" ht="45.75">
      <c r="A40" s="117" t="s">
        <v>121</v>
      </c>
      <c r="B40" s="43" t="s">
        <v>7</v>
      </c>
      <c r="C40" s="84" t="s">
        <v>14</v>
      </c>
      <c r="D40" s="84" t="s">
        <v>122</v>
      </c>
      <c r="E40" s="118"/>
      <c r="F40" s="16">
        <f>SUM(F41:F44)</f>
        <v>1244.3</v>
      </c>
      <c r="H40" s="165"/>
    </row>
    <row r="41" spans="1:6" ht="30">
      <c r="A41" s="112" t="s">
        <v>269</v>
      </c>
      <c r="B41" s="24" t="s">
        <v>7</v>
      </c>
      <c r="C41" s="24" t="s">
        <v>14</v>
      </c>
      <c r="D41" s="24" t="s">
        <v>122</v>
      </c>
      <c r="E41" s="24" t="s">
        <v>95</v>
      </c>
      <c r="F41" s="119">
        <v>8.5</v>
      </c>
    </row>
    <row r="42" spans="1:6" ht="30">
      <c r="A42" s="69" t="s">
        <v>99</v>
      </c>
      <c r="B42" s="21" t="s">
        <v>7</v>
      </c>
      <c r="C42" s="21" t="s">
        <v>14</v>
      </c>
      <c r="D42" s="21" t="s">
        <v>122</v>
      </c>
      <c r="E42" s="21" t="s">
        <v>96</v>
      </c>
      <c r="F42" s="173">
        <v>795.6</v>
      </c>
    </row>
    <row r="43" spans="1:6" ht="30">
      <c r="A43" s="114" t="s">
        <v>271</v>
      </c>
      <c r="B43" s="21" t="s">
        <v>7</v>
      </c>
      <c r="C43" s="21" t="s">
        <v>14</v>
      </c>
      <c r="D43" s="21" t="s">
        <v>122</v>
      </c>
      <c r="E43" s="21" t="s">
        <v>97</v>
      </c>
      <c r="F43" s="173">
        <v>439.2</v>
      </c>
    </row>
    <row r="44" spans="1:6" ht="15">
      <c r="A44" s="67" t="s">
        <v>100</v>
      </c>
      <c r="B44" s="34" t="s">
        <v>7</v>
      </c>
      <c r="C44" s="34" t="s">
        <v>14</v>
      </c>
      <c r="D44" s="21" t="s">
        <v>122</v>
      </c>
      <c r="E44" s="34" t="s">
        <v>98</v>
      </c>
      <c r="F44" s="71">
        <v>1</v>
      </c>
    </row>
    <row r="45" spans="1:6" ht="0.75" customHeight="1" hidden="1">
      <c r="A45" s="120" t="s">
        <v>11</v>
      </c>
      <c r="B45" s="35" t="s">
        <v>7</v>
      </c>
      <c r="C45" s="35" t="s">
        <v>14</v>
      </c>
      <c r="D45" s="35" t="s">
        <v>54</v>
      </c>
      <c r="E45" s="35" t="s">
        <v>12</v>
      </c>
      <c r="F45" s="29"/>
    </row>
    <row r="46" spans="1:6" ht="15.75">
      <c r="A46" s="22" t="s">
        <v>125</v>
      </c>
      <c r="B46" s="23" t="s">
        <v>7</v>
      </c>
      <c r="C46" s="7" t="s">
        <v>14</v>
      </c>
      <c r="D46" s="7" t="s">
        <v>123</v>
      </c>
      <c r="E46" s="25"/>
      <c r="F46" s="11">
        <f>F47</f>
        <v>1568.2</v>
      </c>
    </row>
    <row r="47" spans="1:6" ht="45.75">
      <c r="A47" s="18" t="s">
        <v>126</v>
      </c>
      <c r="B47" s="39" t="s">
        <v>7</v>
      </c>
      <c r="C47" s="17" t="s">
        <v>14</v>
      </c>
      <c r="D47" s="17" t="s">
        <v>124</v>
      </c>
      <c r="E47" s="24"/>
      <c r="F47" s="12">
        <f>F48</f>
        <v>1568.2</v>
      </c>
    </row>
    <row r="48" spans="1:6" ht="30">
      <c r="A48" s="100" t="s">
        <v>268</v>
      </c>
      <c r="B48" s="34" t="s">
        <v>7</v>
      </c>
      <c r="C48" s="34" t="s">
        <v>14</v>
      </c>
      <c r="D48" s="34" t="s">
        <v>124</v>
      </c>
      <c r="E48" s="34" t="s">
        <v>101</v>
      </c>
      <c r="F48" s="13">
        <v>1568.2</v>
      </c>
    </row>
    <row r="49" spans="1:6" ht="45.75">
      <c r="A49" s="22" t="s">
        <v>195</v>
      </c>
      <c r="B49" s="23" t="s">
        <v>7</v>
      </c>
      <c r="C49" s="7" t="s">
        <v>14</v>
      </c>
      <c r="D49" s="7" t="s">
        <v>193</v>
      </c>
      <c r="E49" s="25"/>
      <c r="F49" s="11">
        <f>F50</f>
        <v>546.6999999999999</v>
      </c>
    </row>
    <row r="50" spans="1:6" ht="65.25" customHeight="1">
      <c r="A50" s="121" t="s">
        <v>196</v>
      </c>
      <c r="B50" s="43" t="s">
        <v>7</v>
      </c>
      <c r="C50" s="84" t="s">
        <v>14</v>
      </c>
      <c r="D50" s="84" t="s">
        <v>194</v>
      </c>
      <c r="E50" s="118"/>
      <c r="F50" s="16">
        <f>SUM(F51:F54)</f>
        <v>546.6999999999999</v>
      </c>
    </row>
    <row r="51" spans="1:6" ht="30">
      <c r="A51" s="122" t="s">
        <v>268</v>
      </c>
      <c r="B51" s="24" t="s">
        <v>7</v>
      </c>
      <c r="C51" s="24" t="s">
        <v>14</v>
      </c>
      <c r="D51" s="24" t="s">
        <v>194</v>
      </c>
      <c r="E51" s="24" t="s">
        <v>101</v>
      </c>
      <c r="F51" s="113">
        <v>417.2</v>
      </c>
    </row>
    <row r="52" spans="1:6" ht="30">
      <c r="A52" s="123" t="s">
        <v>269</v>
      </c>
      <c r="B52" s="37" t="s">
        <v>7</v>
      </c>
      <c r="C52" s="37" t="s">
        <v>14</v>
      </c>
      <c r="D52" s="37" t="s">
        <v>194</v>
      </c>
      <c r="E52" s="37" t="s">
        <v>95</v>
      </c>
      <c r="F52" s="63">
        <v>5</v>
      </c>
    </row>
    <row r="53" spans="1:6" ht="30">
      <c r="A53" s="124" t="s">
        <v>99</v>
      </c>
      <c r="B53" s="21" t="s">
        <v>7</v>
      </c>
      <c r="C53" s="21" t="s">
        <v>14</v>
      </c>
      <c r="D53" s="21" t="s">
        <v>194</v>
      </c>
      <c r="E53" s="21" t="s">
        <v>96</v>
      </c>
      <c r="F53" s="70">
        <v>35.7</v>
      </c>
    </row>
    <row r="54" spans="1:6" ht="30">
      <c r="A54" s="67" t="s">
        <v>271</v>
      </c>
      <c r="B54" s="34" t="s">
        <v>7</v>
      </c>
      <c r="C54" s="34" t="s">
        <v>14</v>
      </c>
      <c r="D54" s="34" t="s">
        <v>194</v>
      </c>
      <c r="E54" s="34" t="s">
        <v>97</v>
      </c>
      <c r="F54" s="13">
        <v>88.8</v>
      </c>
    </row>
    <row r="55" spans="1:6" ht="15.75">
      <c r="A55" s="22" t="s">
        <v>132</v>
      </c>
      <c r="B55" s="8" t="s">
        <v>7</v>
      </c>
      <c r="C55" s="7" t="s">
        <v>14</v>
      </c>
      <c r="D55" s="74" t="s">
        <v>127</v>
      </c>
      <c r="E55" s="25"/>
      <c r="F55" s="11">
        <f>F56</f>
        <v>163.1</v>
      </c>
    </row>
    <row r="56" spans="1:6" ht="15.75">
      <c r="A56" s="85" t="s">
        <v>133</v>
      </c>
      <c r="B56" s="8" t="s">
        <v>7</v>
      </c>
      <c r="C56" s="7" t="s">
        <v>14</v>
      </c>
      <c r="D56" s="74" t="s">
        <v>128</v>
      </c>
      <c r="E56" s="25"/>
      <c r="F56" s="11">
        <f>F57+F59</f>
        <v>163.1</v>
      </c>
    </row>
    <row r="57" spans="1:6" ht="75.75">
      <c r="A57" s="125" t="s">
        <v>135</v>
      </c>
      <c r="B57" s="115" t="s">
        <v>7</v>
      </c>
      <c r="C57" s="115" t="s">
        <v>14</v>
      </c>
      <c r="D57" s="115" t="s">
        <v>130</v>
      </c>
      <c r="E57" s="115"/>
      <c r="F57" s="28">
        <f>F58</f>
        <v>72.6</v>
      </c>
    </row>
    <row r="58" spans="1:6" ht="15">
      <c r="A58" s="95" t="s">
        <v>77</v>
      </c>
      <c r="B58" s="34" t="s">
        <v>7</v>
      </c>
      <c r="C58" s="34" t="s">
        <v>14</v>
      </c>
      <c r="D58" s="20" t="s">
        <v>130</v>
      </c>
      <c r="E58" s="34" t="s">
        <v>80</v>
      </c>
      <c r="F58" s="14">
        <v>72.6</v>
      </c>
    </row>
    <row r="59" spans="1:6" ht="60.75">
      <c r="A59" s="18" t="s">
        <v>136</v>
      </c>
      <c r="B59" s="17" t="s">
        <v>7</v>
      </c>
      <c r="C59" s="17" t="s">
        <v>14</v>
      </c>
      <c r="D59" s="17" t="s">
        <v>131</v>
      </c>
      <c r="E59" s="17"/>
      <c r="F59" s="12">
        <f>F60</f>
        <v>90.5</v>
      </c>
    </row>
    <row r="60" spans="1:6" ht="15">
      <c r="A60" s="126" t="s">
        <v>77</v>
      </c>
      <c r="B60" s="65" t="s">
        <v>7</v>
      </c>
      <c r="C60" s="65" t="s">
        <v>14</v>
      </c>
      <c r="D60" s="127" t="s">
        <v>131</v>
      </c>
      <c r="E60" s="65" t="s">
        <v>80</v>
      </c>
      <c r="F60" s="128">
        <v>90.5</v>
      </c>
    </row>
    <row r="61" spans="1:6" ht="21.75" customHeight="1">
      <c r="A61" s="22" t="s">
        <v>76</v>
      </c>
      <c r="B61" s="7" t="s">
        <v>7</v>
      </c>
      <c r="C61" s="7" t="s">
        <v>75</v>
      </c>
      <c r="D61" s="7"/>
      <c r="E61" s="8"/>
      <c r="F61" s="80">
        <f>F62</f>
        <v>189.1</v>
      </c>
    </row>
    <row r="62" spans="1:6" ht="15.75">
      <c r="A62" s="22" t="s">
        <v>132</v>
      </c>
      <c r="B62" s="6" t="s">
        <v>7</v>
      </c>
      <c r="C62" s="17" t="s">
        <v>75</v>
      </c>
      <c r="D62" s="74" t="s">
        <v>127</v>
      </c>
      <c r="E62" s="19"/>
      <c r="F62" s="11">
        <f>F63</f>
        <v>189.1</v>
      </c>
    </row>
    <row r="63" spans="1:6" ht="15.75">
      <c r="A63" s="85" t="s">
        <v>133</v>
      </c>
      <c r="B63" s="8" t="s">
        <v>7</v>
      </c>
      <c r="C63" s="7" t="s">
        <v>75</v>
      </c>
      <c r="D63" s="74" t="s">
        <v>128</v>
      </c>
      <c r="E63" s="25"/>
      <c r="F63" s="11">
        <f>F64</f>
        <v>189.1</v>
      </c>
    </row>
    <row r="64" spans="1:6" ht="75.75">
      <c r="A64" s="117" t="s">
        <v>134</v>
      </c>
      <c r="B64" s="84" t="s">
        <v>7</v>
      </c>
      <c r="C64" s="84" t="s">
        <v>75</v>
      </c>
      <c r="D64" s="115" t="s">
        <v>129</v>
      </c>
      <c r="E64" s="84"/>
      <c r="F64" s="12">
        <f>F65</f>
        <v>189.1</v>
      </c>
    </row>
    <row r="65" spans="1:6" ht="15">
      <c r="A65" s="95" t="s">
        <v>77</v>
      </c>
      <c r="B65" s="34" t="s">
        <v>7</v>
      </c>
      <c r="C65" s="34" t="s">
        <v>75</v>
      </c>
      <c r="D65" s="20" t="s">
        <v>129</v>
      </c>
      <c r="E65" s="34" t="s">
        <v>80</v>
      </c>
      <c r="F65" s="14">
        <v>189.1</v>
      </c>
    </row>
    <row r="66" spans="1:6" ht="15.75">
      <c r="A66" s="129" t="s">
        <v>93</v>
      </c>
      <c r="B66" s="130" t="s">
        <v>7</v>
      </c>
      <c r="C66" s="57" t="s">
        <v>94</v>
      </c>
      <c r="D66" s="58"/>
      <c r="E66" s="19"/>
      <c r="F66" s="56">
        <f>F67</f>
        <v>611.4</v>
      </c>
    </row>
    <row r="67" spans="1:6" ht="15.75">
      <c r="A67" s="22" t="s">
        <v>132</v>
      </c>
      <c r="B67" s="6" t="s">
        <v>7</v>
      </c>
      <c r="C67" s="17" t="s">
        <v>94</v>
      </c>
      <c r="D67" s="74" t="s">
        <v>127</v>
      </c>
      <c r="E67" s="25"/>
      <c r="F67" s="11">
        <f>F68</f>
        <v>611.4</v>
      </c>
    </row>
    <row r="68" spans="1:6" ht="15.75">
      <c r="A68" s="85" t="s">
        <v>133</v>
      </c>
      <c r="B68" s="8" t="s">
        <v>7</v>
      </c>
      <c r="C68" s="7" t="s">
        <v>94</v>
      </c>
      <c r="D68" s="74" t="s">
        <v>128</v>
      </c>
      <c r="E68" s="25"/>
      <c r="F68" s="11">
        <f>F69</f>
        <v>611.4</v>
      </c>
    </row>
    <row r="69" spans="1:6" ht="45.75">
      <c r="A69" s="117" t="s">
        <v>138</v>
      </c>
      <c r="B69" s="84" t="s">
        <v>7</v>
      </c>
      <c r="C69" s="84" t="s">
        <v>94</v>
      </c>
      <c r="D69" s="115" t="s">
        <v>137</v>
      </c>
      <c r="E69" s="84"/>
      <c r="F69" s="16">
        <f>F70</f>
        <v>611.4</v>
      </c>
    </row>
    <row r="70" spans="1:6" ht="30">
      <c r="A70" s="67" t="s">
        <v>271</v>
      </c>
      <c r="B70" s="34" t="s">
        <v>7</v>
      </c>
      <c r="C70" s="20" t="s">
        <v>94</v>
      </c>
      <c r="D70" s="34" t="s">
        <v>137</v>
      </c>
      <c r="E70" s="34" t="s">
        <v>97</v>
      </c>
      <c r="F70" s="14">
        <v>611.4</v>
      </c>
    </row>
    <row r="71" spans="1:6" ht="15.75">
      <c r="A71" s="129" t="s">
        <v>18</v>
      </c>
      <c r="B71" s="130" t="s">
        <v>7</v>
      </c>
      <c r="C71" s="57" t="s">
        <v>16</v>
      </c>
      <c r="D71" s="58" t="s">
        <v>8</v>
      </c>
      <c r="E71" s="19" t="s">
        <v>8</v>
      </c>
      <c r="F71" s="56">
        <f>F72</f>
        <v>1000</v>
      </c>
    </row>
    <row r="72" spans="1:6" ht="15.75">
      <c r="A72" s="22" t="s">
        <v>132</v>
      </c>
      <c r="B72" s="6" t="s">
        <v>7</v>
      </c>
      <c r="C72" s="17" t="s">
        <v>16</v>
      </c>
      <c r="D72" s="74" t="s">
        <v>127</v>
      </c>
      <c r="E72" s="25" t="s">
        <v>8</v>
      </c>
      <c r="F72" s="11">
        <f>F73</f>
        <v>1000</v>
      </c>
    </row>
    <row r="73" spans="1:6" ht="15.75">
      <c r="A73" s="85" t="s">
        <v>133</v>
      </c>
      <c r="B73" s="8" t="s">
        <v>7</v>
      </c>
      <c r="C73" s="7" t="s">
        <v>16</v>
      </c>
      <c r="D73" s="74" t="s">
        <v>128</v>
      </c>
      <c r="E73" s="25"/>
      <c r="F73" s="11">
        <f>F74</f>
        <v>1000</v>
      </c>
    </row>
    <row r="74" spans="1:6" ht="45.75">
      <c r="A74" s="117" t="s">
        <v>140</v>
      </c>
      <c r="B74" s="84" t="s">
        <v>7</v>
      </c>
      <c r="C74" s="84" t="s">
        <v>16</v>
      </c>
      <c r="D74" s="115" t="s">
        <v>139</v>
      </c>
      <c r="E74" s="84"/>
      <c r="F74" s="16">
        <f>F75</f>
        <v>1000</v>
      </c>
    </row>
    <row r="75" spans="1:6" ht="15">
      <c r="A75" s="67" t="s">
        <v>83</v>
      </c>
      <c r="B75" s="34" t="s">
        <v>7</v>
      </c>
      <c r="C75" s="20" t="s">
        <v>16</v>
      </c>
      <c r="D75" s="34" t="s">
        <v>139</v>
      </c>
      <c r="E75" s="34" t="s">
        <v>79</v>
      </c>
      <c r="F75" s="14">
        <v>1000</v>
      </c>
    </row>
    <row r="76" spans="1:6" ht="15.75">
      <c r="A76" s="22" t="s">
        <v>19</v>
      </c>
      <c r="B76" s="23" t="s">
        <v>7</v>
      </c>
      <c r="C76" s="7" t="s">
        <v>74</v>
      </c>
      <c r="D76" s="8" t="s">
        <v>8</v>
      </c>
      <c r="E76" s="8" t="s">
        <v>8</v>
      </c>
      <c r="F76" s="11">
        <f>F77</f>
        <v>2966.6000000000004</v>
      </c>
    </row>
    <row r="77" spans="1:6" ht="15.75">
      <c r="A77" s="22" t="s">
        <v>132</v>
      </c>
      <c r="B77" s="23" t="s">
        <v>7</v>
      </c>
      <c r="C77" s="7" t="s">
        <v>74</v>
      </c>
      <c r="D77" s="74" t="s">
        <v>127</v>
      </c>
      <c r="E77" s="109"/>
      <c r="F77" s="11">
        <f>F78</f>
        <v>2966.6000000000004</v>
      </c>
    </row>
    <row r="78" spans="1:6" ht="15.75">
      <c r="A78" s="85" t="s">
        <v>133</v>
      </c>
      <c r="B78" s="23" t="s">
        <v>7</v>
      </c>
      <c r="C78" s="7" t="s">
        <v>74</v>
      </c>
      <c r="D78" s="74" t="s">
        <v>128</v>
      </c>
      <c r="E78" s="25"/>
      <c r="F78" s="11">
        <f>F79+F81+F83+F85+F87+F89+F91+F93</f>
        <v>2966.6000000000004</v>
      </c>
    </row>
    <row r="79" spans="1:6" ht="45.75">
      <c r="A79" s="117" t="s">
        <v>150</v>
      </c>
      <c r="B79" s="84" t="s">
        <v>7</v>
      </c>
      <c r="C79" s="84" t="s">
        <v>74</v>
      </c>
      <c r="D79" s="115" t="s">
        <v>143</v>
      </c>
      <c r="E79" s="84"/>
      <c r="F79" s="16">
        <f>F80</f>
        <v>100</v>
      </c>
    </row>
    <row r="80" spans="1:6" ht="30">
      <c r="A80" s="67" t="s">
        <v>271</v>
      </c>
      <c r="B80" s="34" t="s">
        <v>7</v>
      </c>
      <c r="C80" s="20" t="s">
        <v>74</v>
      </c>
      <c r="D80" s="34" t="s">
        <v>143</v>
      </c>
      <c r="E80" s="34" t="s">
        <v>97</v>
      </c>
      <c r="F80" s="14">
        <v>100</v>
      </c>
    </row>
    <row r="81" spans="1:6" ht="45.75">
      <c r="A81" s="117" t="s">
        <v>151</v>
      </c>
      <c r="B81" s="84" t="s">
        <v>7</v>
      </c>
      <c r="C81" s="84" t="s">
        <v>74</v>
      </c>
      <c r="D81" s="115" t="s">
        <v>144</v>
      </c>
      <c r="E81" s="84"/>
      <c r="F81" s="16">
        <f>F82</f>
        <v>0</v>
      </c>
    </row>
    <row r="82" spans="1:6" ht="30">
      <c r="A82" s="67" t="s">
        <v>271</v>
      </c>
      <c r="B82" s="34" t="s">
        <v>7</v>
      </c>
      <c r="C82" s="20" t="s">
        <v>74</v>
      </c>
      <c r="D82" s="34" t="s">
        <v>144</v>
      </c>
      <c r="E82" s="34" t="s">
        <v>97</v>
      </c>
      <c r="F82" s="14">
        <v>0</v>
      </c>
    </row>
    <row r="83" spans="1:6" ht="45.75">
      <c r="A83" s="117" t="s">
        <v>308</v>
      </c>
      <c r="B83" s="84" t="s">
        <v>7</v>
      </c>
      <c r="C83" s="84" t="s">
        <v>74</v>
      </c>
      <c r="D83" s="115" t="s">
        <v>145</v>
      </c>
      <c r="E83" s="84"/>
      <c r="F83" s="16">
        <f>F84</f>
        <v>500</v>
      </c>
    </row>
    <row r="84" spans="1:6" ht="30">
      <c r="A84" s="67" t="s">
        <v>272</v>
      </c>
      <c r="B84" s="34" t="s">
        <v>7</v>
      </c>
      <c r="C84" s="20" t="s">
        <v>74</v>
      </c>
      <c r="D84" s="34" t="s">
        <v>145</v>
      </c>
      <c r="E84" s="34" t="s">
        <v>102</v>
      </c>
      <c r="F84" s="14">
        <v>500</v>
      </c>
    </row>
    <row r="85" spans="1:6" ht="45.75">
      <c r="A85" s="117" t="s">
        <v>152</v>
      </c>
      <c r="B85" s="84" t="s">
        <v>7</v>
      </c>
      <c r="C85" s="84" t="s">
        <v>74</v>
      </c>
      <c r="D85" s="115" t="s">
        <v>146</v>
      </c>
      <c r="E85" s="84"/>
      <c r="F85" s="16">
        <f>F86</f>
        <v>160.3</v>
      </c>
    </row>
    <row r="86" spans="1:6" ht="30">
      <c r="A86" s="67" t="s">
        <v>271</v>
      </c>
      <c r="B86" s="34" t="s">
        <v>7</v>
      </c>
      <c r="C86" s="20" t="s">
        <v>74</v>
      </c>
      <c r="D86" s="34" t="s">
        <v>146</v>
      </c>
      <c r="E86" s="34" t="s">
        <v>97</v>
      </c>
      <c r="F86" s="174">
        <v>160.3</v>
      </c>
    </row>
    <row r="87" spans="1:6" ht="45.75">
      <c r="A87" s="117" t="s">
        <v>153</v>
      </c>
      <c r="B87" s="84" t="s">
        <v>7</v>
      </c>
      <c r="C87" s="84" t="s">
        <v>74</v>
      </c>
      <c r="D87" s="115" t="s">
        <v>147</v>
      </c>
      <c r="E87" s="84"/>
      <c r="F87" s="16">
        <f>F88</f>
        <v>150</v>
      </c>
    </row>
    <row r="88" spans="1:6" ht="30">
      <c r="A88" s="67" t="s">
        <v>271</v>
      </c>
      <c r="B88" s="34" t="s">
        <v>7</v>
      </c>
      <c r="C88" s="20" t="s">
        <v>74</v>
      </c>
      <c r="D88" s="34" t="s">
        <v>147</v>
      </c>
      <c r="E88" s="34" t="s">
        <v>97</v>
      </c>
      <c r="F88" s="14">
        <v>150</v>
      </c>
    </row>
    <row r="89" spans="1:6" ht="60.75">
      <c r="A89" s="117" t="s">
        <v>141</v>
      </c>
      <c r="B89" s="84" t="s">
        <v>7</v>
      </c>
      <c r="C89" s="84" t="s">
        <v>74</v>
      </c>
      <c r="D89" s="115" t="s">
        <v>142</v>
      </c>
      <c r="E89" s="84"/>
      <c r="F89" s="16">
        <f>F90</f>
        <v>200</v>
      </c>
    </row>
    <row r="90" spans="1:6" ht="30">
      <c r="A90" s="67" t="s">
        <v>271</v>
      </c>
      <c r="B90" s="34" t="s">
        <v>7</v>
      </c>
      <c r="C90" s="20" t="s">
        <v>74</v>
      </c>
      <c r="D90" s="34" t="s">
        <v>142</v>
      </c>
      <c r="E90" s="34" t="s">
        <v>97</v>
      </c>
      <c r="F90" s="14">
        <v>200</v>
      </c>
    </row>
    <row r="91" spans="1:6" ht="45.75">
      <c r="A91" s="117" t="s">
        <v>154</v>
      </c>
      <c r="B91" s="84" t="s">
        <v>7</v>
      </c>
      <c r="C91" s="84" t="s">
        <v>74</v>
      </c>
      <c r="D91" s="115" t="s">
        <v>148</v>
      </c>
      <c r="E91" s="84"/>
      <c r="F91" s="16">
        <f>F92</f>
        <v>1600</v>
      </c>
    </row>
    <row r="92" spans="1:6" ht="30">
      <c r="A92" s="67" t="s">
        <v>271</v>
      </c>
      <c r="B92" s="34" t="s">
        <v>7</v>
      </c>
      <c r="C92" s="20" t="s">
        <v>74</v>
      </c>
      <c r="D92" s="34" t="s">
        <v>148</v>
      </c>
      <c r="E92" s="34" t="s">
        <v>97</v>
      </c>
      <c r="F92" s="14">
        <v>1600</v>
      </c>
    </row>
    <row r="93" spans="1:6" ht="75.75">
      <c r="A93" s="117" t="s">
        <v>155</v>
      </c>
      <c r="B93" s="84" t="s">
        <v>7</v>
      </c>
      <c r="C93" s="84" t="s">
        <v>74</v>
      </c>
      <c r="D93" s="115" t="s">
        <v>149</v>
      </c>
      <c r="E93" s="84"/>
      <c r="F93" s="16">
        <f>F94</f>
        <v>256.3</v>
      </c>
    </row>
    <row r="94" spans="1:6" ht="15">
      <c r="A94" s="95" t="s">
        <v>77</v>
      </c>
      <c r="B94" s="34" t="s">
        <v>7</v>
      </c>
      <c r="C94" s="20" t="s">
        <v>74</v>
      </c>
      <c r="D94" s="34" t="s">
        <v>204</v>
      </c>
      <c r="E94" s="34" t="s">
        <v>80</v>
      </c>
      <c r="F94" s="14">
        <v>256.3</v>
      </c>
    </row>
    <row r="95" spans="1:6" ht="15.75">
      <c r="A95" s="131" t="s">
        <v>20</v>
      </c>
      <c r="B95" s="8" t="s">
        <v>21</v>
      </c>
      <c r="C95" s="8"/>
      <c r="D95" s="8"/>
      <c r="E95" s="8"/>
      <c r="F95" s="11">
        <f>F96</f>
        <v>617</v>
      </c>
    </row>
    <row r="96" spans="1:6" ht="15.75">
      <c r="A96" s="22" t="s">
        <v>22</v>
      </c>
      <c r="B96" s="23" t="s">
        <v>21</v>
      </c>
      <c r="C96" s="7" t="s">
        <v>23</v>
      </c>
      <c r="D96" s="8"/>
      <c r="E96" s="8"/>
      <c r="F96" s="11">
        <f>F97</f>
        <v>617</v>
      </c>
    </row>
    <row r="97" spans="1:6" ht="15.75">
      <c r="A97" s="22" t="s">
        <v>132</v>
      </c>
      <c r="B97" s="23" t="s">
        <v>21</v>
      </c>
      <c r="C97" s="7" t="s">
        <v>23</v>
      </c>
      <c r="D97" s="74" t="s">
        <v>127</v>
      </c>
      <c r="E97" s="8"/>
      <c r="F97" s="11">
        <f>F98</f>
        <v>617</v>
      </c>
    </row>
    <row r="98" spans="1:6" ht="15.75">
      <c r="A98" s="85" t="s">
        <v>133</v>
      </c>
      <c r="B98" s="23" t="s">
        <v>21</v>
      </c>
      <c r="C98" s="7" t="s">
        <v>23</v>
      </c>
      <c r="D98" s="74" t="s">
        <v>128</v>
      </c>
      <c r="E98" s="25"/>
      <c r="F98" s="11">
        <f>F99</f>
        <v>617</v>
      </c>
    </row>
    <row r="99" spans="1:6" ht="45.75">
      <c r="A99" s="22" t="s">
        <v>157</v>
      </c>
      <c r="B99" s="23" t="s">
        <v>21</v>
      </c>
      <c r="C99" s="7" t="s">
        <v>23</v>
      </c>
      <c r="D99" s="7" t="s">
        <v>156</v>
      </c>
      <c r="E99" s="25"/>
      <c r="F99" s="31">
        <f>SUM(F100:F103)</f>
        <v>617</v>
      </c>
    </row>
    <row r="100" spans="1:6" ht="30">
      <c r="A100" s="122" t="s">
        <v>268</v>
      </c>
      <c r="B100" s="37" t="s">
        <v>21</v>
      </c>
      <c r="C100" s="37" t="s">
        <v>23</v>
      </c>
      <c r="D100" s="37" t="s">
        <v>156</v>
      </c>
      <c r="E100" s="37" t="s">
        <v>101</v>
      </c>
      <c r="F100" s="113">
        <v>536.5</v>
      </c>
    </row>
    <row r="101" spans="1:6" ht="30">
      <c r="A101" s="123" t="s">
        <v>269</v>
      </c>
      <c r="B101" s="37" t="s">
        <v>21</v>
      </c>
      <c r="C101" s="37" t="s">
        <v>23</v>
      </c>
      <c r="D101" s="37" t="s">
        <v>156</v>
      </c>
      <c r="E101" s="37" t="s">
        <v>95</v>
      </c>
      <c r="F101" s="70">
        <v>18</v>
      </c>
    </row>
    <row r="102" spans="1:6" ht="30">
      <c r="A102" s="69" t="s">
        <v>99</v>
      </c>
      <c r="B102" s="37" t="s">
        <v>21</v>
      </c>
      <c r="C102" s="37" t="s">
        <v>23</v>
      </c>
      <c r="D102" s="37" t="s">
        <v>156</v>
      </c>
      <c r="E102" s="37" t="s">
        <v>96</v>
      </c>
      <c r="F102" s="70">
        <v>25.1</v>
      </c>
    </row>
    <row r="103" spans="1:6" ht="30">
      <c r="A103" s="93" t="s">
        <v>271</v>
      </c>
      <c r="B103" s="37" t="s">
        <v>21</v>
      </c>
      <c r="C103" s="37" t="s">
        <v>23</v>
      </c>
      <c r="D103" s="37" t="s">
        <v>156</v>
      </c>
      <c r="E103" s="37" t="s">
        <v>97</v>
      </c>
      <c r="F103" s="13">
        <v>37.4</v>
      </c>
    </row>
    <row r="104" spans="1:6" ht="15.75" customHeight="1">
      <c r="A104" s="42" t="s">
        <v>24</v>
      </c>
      <c r="B104" s="6" t="s">
        <v>25</v>
      </c>
      <c r="C104" s="6"/>
      <c r="D104" s="6" t="s">
        <v>8</v>
      </c>
      <c r="E104" s="6" t="s">
        <v>8</v>
      </c>
      <c r="F104" s="12">
        <f>F105+F114</f>
        <v>900.1</v>
      </c>
    </row>
    <row r="105" spans="1:6" ht="45.75">
      <c r="A105" s="18" t="s">
        <v>26</v>
      </c>
      <c r="B105" s="39" t="s">
        <v>25</v>
      </c>
      <c r="C105" s="17" t="s">
        <v>27</v>
      </c>
      <c r="D105" s="6" t="s">
        <v>8</v>
      </c>
      <c r="E105" s="6" t="s">
        <v>8</v>
      </c>
      <c r="F105" s="12">
        <f>F106</f>
        <v>133.1</v>
      </c>
    </row>
    <row r="106" spans="1:6" ht="45.75">
      <c r="A106" s="22" t="s">
        <v>283</v>
      </c>
      <c r="B106" s="23" t="s">
        <v>25</v>
      </c>
      <c r="C106" s="7" t="s">
        <v>27</v>
      </c>
      <c r="D106" s="7" t="s">
        <v>207</v>
      </c>
      <c r="E106" s="8" t="s">
        <v>8</v>
      </c>
      <c r="F106" s="11">
        <f>F107</f>
        <v>133.1</v>
      </c>
    </row>
    <row r="107" spans="1:6" ht="90.75">
      <c r="A107" s="77" t="s">
        <v>290</v>
      </c>
      <c r="B107" s="23" t="s">
        <v>25</v>
      </c>
      <c r="C107" s="7" t="s">
        <v>27</v>
      </c>
      <c r="D107" s="7" t="s">
        <v>208</v>
      </c>
      <c r="E107" s="25"/>
      <c r="F107" s="11">
        <f>F109+F110+F112</f>
        <v>133.1</v>
      </c>
    </row>
    <row r="108" spans="1:6" ht="102" customHeight="1">
      <c r="A108" s="92" t="s">
        <v>284</v>
      </c>
      <c r="B108" s="36" t="s">
        <v>25</v>
      </c>
      <c r="C108" s="40" t="s">
        <v>27</v>
      </c>
      <c r="D108" s="62" t="s">
        <v>209</v>
      </c>
      <c r="E108" s="37"/>
      <c r="F108" s="28">
        <f>F109</f>
        <v>0</v>
      </c>
    </row>
    <row r="109" spans="1:6" ht="30">
      <c r="A109" s="67" t="s">
        <v>271</v>
      </c>
      <c r="B109" s="34" t="s">
        <v>25</v>
      </c>
      <c r="C109" s="34" t="s">
        <v>27</v>
      </c>
      <c r="D109" s="20" t="s">
        <v>209</v>
      </c>
      <c r="E109" s="34" t="s">
        <v>97</v>
      </c>
      <c r="F109" s="175">
        <f>100-100</f>
        <v>0</v>
      </c>
    </row>
    <row r="110" spans="1:6" ht="105.75">
      <c r="A110" s="92" t="s">
        <v>285</v>
      </c>
      <c r="B110" s="36" t="s">
        <v>25</v>
      </c>
      <c r="C110" s="40" t="s">
        <v>27</v>
      </c>
      <c r="D110" s="62" t="s">
        <v>210</v>
      </c>
      <c r="E110" s="37"/>
      <c r="F110" s="28">
        <f>F111</f>
        <v>20</v>
      </c>
    </row>
    <row r="111" spans="1:6" ht="30">
      <c r="A111" s="93" t="s">
        <v>271</v>
      </c>
      <c r="B111" s="37" t="s">
        <v>25</v>
      </c>
      <c r="C111" s="37" t="s">
        <v>27</v>
      </c>
      <c r="D111" s="20" t="s">
        <v>210</v>
      </c>
      <c r="E111" s="37" t="s">
        <v>97</v>
      </c>
      <c r="F111" s="63">
        <v>20</v>
      </c>
    </row>
    <row r="112" spans="1:6" ht="134.25" customHeight="1">
      <c r="A112" s="111" t="s">
        <v>286</v>
      </c>
      <c r="B112" s="6" t="s">
        <v>25</v>
      </c>
      <c r="C112" s="17" t="s">
        <v>27</v>
      </c>
      <c r="D112" s="33" t="s">
        <v>282</v>
      </c>
      <c r="E112" s="24"/>
      <c r="F112" s="12">
        <f>F113</f>
        <v>113.1</v>
      </c>
    </row>
    <row r="113" spans="1:6" ht="15">
      <c r="A113" s="95" t="s">
        <v>77</v>
      </c>
      <c r="B113" s="41" t="s">
        <v>25</v>
      </c>
      <c r="C113" s="41" t="s">
        <v>27</v>
      </c>
      <c r="D113" s="35" t="s">
        <v>282</v>
      </c>
      <c r="E113" s="41" t="s">
        <v>80</v>
      </c>
      <c r="F113" s="29">
        <v>113.1</v>
      </c>
    </row>
    <row r="114" spans="1:6" ht="15.75">
      <c r="A114" s="18" t="s">
        <v>28</v>
      </c>
      <c r="B114" s="39" t="s">
        <v>25</v>
      </c>
      <c r="C114" s="17" t="s">
        <v>29</v>
      </c>
      <c r="D114" s="6"/>
      <c r="E114" s="6"/>
      <c r="F114" s="12">
        <f>F115</f>
        <v>767</v>
      </c>
    </row>
    <row r="115" spans="1:6" ht="45.75">
      <c r="A115" s="22" t="s">
        <v>283</v>
      </c>
      <c r="B115" s="23" t="s">
        <v>25</v>
      </c>
      <c r="C115" s="7" t="s">
        <v>29</v>
      </c>
      <c r="D115" s="7" t="s">
        <v>207</v>
      </c>
      <c r="E115" s="8"/>
      <c r="F115" s="11">
        <f>F116</f>
        <v>767</v>
      </c>
    </row>
    <row r="116" spans="1:6" ht="66.75" customHeight="1">
      <c r="A116" s="77" t="s">
        <v>287</v>
      </c>
      <c r="B116" s="23" t="s">
        <v>25</v>
      </c>
      <c r="C116" s="7" t="s">
        <v>29</v>
      </c>
      <c r="D116" s="7" t="s">
        <v>211</v>
      </c>
      <c r="E116" s="25"/>
      <c r="F116" s="11">
        <f>F120+F121+F117</f>
        <v>767</v>
      </c>
    </row>
    <row r="117" spans="1:6" ht="84" customHeight="1">
      <c r="A117" s="176" t="s">
        <v>300</v>
      </c>
      <c r="B117" s="177" t="s">
        <v>25</v>
      </c>
      <c r="C117" s="178" t="s">
        <v>29</v>
      </c>
      <c r="D117" s="178" t="s">
        <v>299</v>
      </c>
      <c r="E117" s="179"/>
      <c r="F117" s="180">
        <f>F118</f>
        <v>100</v>
      </c>
    </row>
    <row r="118" spans="1:6" ht="31.5" customHeight="1">
      <c r="A118" s="181" t="s">
        <v>271</v>
      </c>
      <c r="B118" s="182" t="s">
        <v>25</v>
      </c>
      <c r="C118" s="182" t="s">
        <v>29</v>
      </c>
      <c r="D118" s="182" t="s">
        <v>299</v>
      </c>
      <c r="E118" s="182" t="s">
        <v>97</v>
      </c>
      <c r="F118" s="175">
        <v>100</v>
      </c>
    </row>
    <row r="119" spans="1:6" ht="107.25" customHeight="1">
      <c r="A119" s="92" t="s">
        <v>288</v>
      </c>
      <c r="B119" s="36" t="s">
        <v>25</v>
      </c>
      <c r="C119" s="40" t="s">
        <v>29</v>
      </c>
      <c r="D119" s="40" t="s">
        <v>212</v>
      </c>
      <c r="E119" s="19"/>
      <c r="F119" s="28">
        <f>F120</f>
        <v>508</v>
      </c>
    </row>
    <row r="120" spans="1:6" ht="30">
      <c r="A120" s="96" t="s">
        <v>271</v>
      </c>
      <c r="B120" s="65" t="s">
        <v>25</v>
      </c>
      <c r="C120" s="65" t="s">
        <v>29</v>
      </c>
      <c r="D120" s="34" t="s">
        <v>212</v>
      </c>
      <c r="E120" s="65" t="s">
        <v>97</v>
      </c>
      <c r="F120" s="61">
        <v>508</v>
      </c>
    </row>
    <row r="121" spans="1:6" ht="75.75">
      <c r="A121" s="76" t="s">
        <v>289</v>
      </c>
      <c r="B121" s="39" t="s">
        <v>25</v>
      </c>
      <c r="C121" s="17" t="s">
        <v>29</v>
      </c>
      <c r="D121" s="40" t="s">
        <v>213</v>
      </c>
      <c r="E121" s="24"/>
      <c r="F121" s="12">
        <f>F122</f>
        <v>159</v>
      </c>
    </row>
    <row r="122" spans="1:6" ht="30">
      <c r="A122" s="67" t="s">
        <v>271</v>
      </c>
      <c r="B122" s="19" t="s">
        <v>25</v>
      </c>
      <c r="C122" s="19" t="s">
        <v>29</v>
      </c>
      <c r="D122" s="65" t="s">
        <v>213</v>
      </c>
      <c r="E122" s="65" t="s">
        <v>97</v>
      </c>
      <c r="F122" s="13">
        <v>159</v>
      </c>
    </row>
    <row r="123" spans="1:6" ht="15.75">
      <c r="A123" s="42" t="s">
        <v>30</v>
      </c>
      <c r="B123" s="6" t="s">
        <v>31</v>
      </c>
      <c r="C123" s="6"/>
      <c r="D123" s="6" t="s">
        <v>8</v>
      </c>
      <c r="E123" s="6" t="s">
        <v>8</v>
      </c>
      <c r="F123" s="12">
        <f>F124+F140+F145</f>
        <v>14884.9</v>
      </c>
    </row>
    <row r="124" spans="1:6" ht="15.75">
      <c r="A124" s="22" t="s">
        <v>86</v>
      </c>
      <c r="B124" s="39" t="s">
        <v>31</v>
      </c>
      <c r="C124" s="17" t="s">
        <v>78</v>
      </c>
      <c r="D124" s="6"/>
      <c r="E124" s="6"/>
      <c r="F124" s="12">
        <f>F125</f>
        <v>14209.9</v>
      </c>
    </row>
    <row r="125" spans="1:6" ht="60.75">
      <c r="A125" s="22" t="s">
        <v>214</v>
      </c>
      <c r="B125" s="23" t="s">
        <v>31</v>
      </c>
      <c r="C125" s="7" t="s">
        <v>78</v>
      </c>
      <c r="D125" s="7" t="s">
        <v>215</v>
      </c>
      <c r="E125" s="8"/>
      <c r="F125" s="11">
        <f>F126+F134</f>
        <v>14209.9</v>
      </c>
    </row>
    <row r="126" spans="1:6" ht="132.75" customHeight="1">
      <c r="A126" s="77" t="s">
        <v>216</v>
      </c>
      <c r="B126" s="23" t="s">
        <v>31</v>
      </c>
      <c r="C126" s="7" t="s">
        <v>78</v>
      </c>
      <c r="D126" s="7" t="s">
        <v>217</v>
      </c>
      <c r="E126" s="19"/>
      <c r="F126" s="11">
        <f>F127+F132+F130</f>
        <v>12413.8</v>
      </c>
    </row>
    <row r="127" spans="1:6" ht="139.5" customHeight="1">
      <c r="A127" s="97" t="s">
        <v>218</v>
      </c>
      <c r="B127" s="39" t="s">
        <v>31</v>
      </c>
      <c r="C127" s="33" t="s">
        <v>78</v>
      </c>
      <c r="D127" s="33" t="s">
        <v>219</v>
      </c>
      <c r="E127" s="5"/>
      <c r="F127" s="12">
        <f>F129+F128</f>
        <v>5255.5</v>
      </c>
    </row>
    <row r="128" spans="1:6" ht="15" hidden="1">
      <c r="A128" s="69" t="s">
        <v>85</v>
      </c>
      <c r="B128" s="64" t="s">
        <v>31</v>
      </c>
      <c r="C128" s="64" t="s">
        <v>78</v>
      </c>
      <c r="D128" s="64" t="s">
        <v>87</v>
      </c>
      <c r="E128" s="64" t="s">
        <v>47</v>
      </c>
      <c r="F128" s="70">
        <v>0</v>
      </c>
    </row>
    <row r="129" spans="1:6" ht="30">
      <c r="A129" s="67" t="s">
        <v>271</v>
      </c>
      <c r="B129" s="20" t="s">
        <v>31</v>
      </c>
      <c r="C129" s="20" t="s">
        <v>78</v>
      </c>
      <c r="D129" s="20" t="s">
        <v>219</v>
      </c>
      <c r="E129" s="20" t="s">
        <v>97</v>
      </c>
      <c r="F129" s="172">
        <v>5255.5</v>
      </c>
    </row>
    <row r="130" spans="1:6" ht="135.75">
      <c r="A130" s="98" t="s">
        <v>227</v>
      </c>
      <c r="B130" s="39" t="s">
        <v>31</v>
      </c>
      <c r="C130" s="33" t="s">
        <v>78</v>
      </c>
      <c r="D130" s="33" t="s">
        <v>226</v>
      </c>
      <c r="E130" s="5"/>
      <c r="F130" s="12">
        <f>F131</f>
        <v>7158.3</v>
      </c>
    </row>
    <row r="131" spans="1:6" ht="30">
      <c r="A131" s="93" t="s">
        <v>271</v>
      </c>
      <c r="B131" s="20" t="s">
        <v>31</v>
      </c>
      <c r="C131" s="20" t="s">
        <v>78</v>
      </c>
      <c r="D131" s="20" t="s">
        <v>226</v>
      </c>
      <c r="E131" s="20" t="s">
        <v>97</v>
      </c>
      <c r="F131" s="172">
        <v>7158.3</v>
      </c>
    </row>
    <row r="132" spans="1:6" ht="135.75">
      <c r="A132" s="76" t="s">
        <v>220</v>
      </c>
      <c r="B132" s="62" t="s">
        <v>31</v>
      </c>
      <c r="C132" s="62" t="s">
        <v>78</v>
      </c>
      <c r="D132" s="62" t="s">
        <v>224</v>
      </c>
      <c r="E132" s="62"/>
      <c r="F132" s="12">
        <f>F133</f>
        <v>0</v>
      </c>
    </row>
    <row r="133" spans="1:6" ht="30">
      <c r="A133" s="81" t="s">
        <v>273</v>
      </c>
      <c r="B133" s="20" t="s">
        <v>31</v>
      </c>
      <c r="C133" s="20" t="s">
        <v>78</v>
      </c>
      <c r="D133" s="20" t="s">
        <v>224</v>
      </c>
      <c r="E133" s="20" t="s">
        <v>202</v>
      </c>
      <c r="F133" s="166">
        <v>0</v>
      </c>
    </row>
    <row r="134" spans="1:6" ht="117.75" customHeight="1">
      <c r="A134" s="99" t="s">
        <v>225</v>
      </c>
      <c r="B134" s="109" t="s">
        <v>31</v>
      </c>
      <c r="C134" s="109" t="s">
        <v>78</v>
      </c>
      <c r="D134" s="109" t="s">
        <v>221</v>
      </c>
      <c r="E134" s="35"/>
      <c r="F134" s="110">
        <f>F135+F138</f>
        <v>1796.1</v>
      </c>
    </row>
    <row r="135" spans="1:6" ht="135.75">
      <c r="A135" s="90" t="s">
        <v>222</v>
      </c>
      <c r="B135" s="36" t="s">
        <v>31</v>
      </c>
      <c r="C135" s="40" t="s">
        <v>78</v>
      </c>
      <c r="D135" s="40" t="s">
        <v>223</v>
      </c>
      <c r="E135" s="91"/>
      <c r="F135" s="28">
        <f>F136</f>
        <v>0</v>
      </c>
    </row>
    <row r="136" spans="1:6" ht="30">
      <c r="A136" s="93" t="s">
        <v>271</v>
      </c>
      <c r="B136" s="41" t="s">
        <v>31</v>
      </c>
      <c r="C136" s="41" t="s">
        <v>78</v>
      </c>
      <c r="D136" s="41" t="s">
        <v>223</v>
      </c>
      <c r="E136" s="41" t="s">
        <v>97</v>
      </c>
      <c r="F136" s="183">
        <f>600-600</f>
        <v>0</v>
      </c>
    </row>
    <row r="137" spans="1:6" ht="32.25" customHeight="1" hidden="1">
      <c r="A137" s="101" t="s">
        <v>84</v>
      </c>
      <c r="B137" s="41" t="s">
        <v>31</v>
      </c>
      <c r="C137" s="41" t="s">
        <v>78</v>
      </c>
      <c r="D137" s="41" t="s">
        <v>88</v>
      </c>
      <c r="E137" s="41" t="s">
        <v>81</v>
      </c>
      <c r="F137" s="72">
        <v>0</v>
      </c>
    </row>
    <row r="138" spans="1:6" ht="123" customHeight="1">
      <c r="A138" s="184" t="s">
        <v>301</v>
      </c>
      <c r="B138" s="185" t="s">
        <v>31</v>
      </c>
      <c r="C138" s="185" t="s">
        <v>78</v>
      </c>
      <c r="D138" s="185" t="s">
        <v>302</v>
      </c>
      <c r="E138" s="185"/>
      <c r="F138" s="186">
        <f>F139</f>
        <v>1796.1</v>
      </c>
    </row>
    <row r="139" spans="1:6" ht="32.25" customHeight="1">
      <c r="A139" s="187" t="s">
        <v>271</v>
      </c>
      <c r="B139" s="188" t="s">
        <v>31</v>
      </c>
      <c r="C139" s="188" t="s">
        <v>78</v>
      </c>
      <c r="D139" s="188" t="s">
        <v>302</v>
      </c>
      <c r="E139" s="188" t="s">
        <v>97</v>
      </c>
      <c r="F139" s="189">
        <f>1196.1+600</f>
        <v>1796.1</v>
      </c>
    </row>
    <row r="140" spans="1:6" ht="15.75">
      <c r="A140" s="22" t="s">
        <v>32</v>
      </c>
      <c r="B140" s="39" t="s">
        <v>31</v>
      </c>
      <c r="C140" s="17" t="s">
        <v>33</v>
      </c>
      <c r="D140" s="6"/>
      <c r="E140" s="6"/>
      <c r="F140" s="12">
        <f>F141</f>
        <v>10</v>
      </c>
    </row>
    <row r="141" spans="1:6" ht="15.75">
      <c r="A141" s="22" t="s">
        <v>132</v>
      </c>
      <c r="B141" s="23" t="s">
        <v>31</v>
      </c>
      <c r="C141" s="7" t="s">
        <v>33</v>
      </c>
      <c r="D141" s="7" t="s">
        <v>127</v>
      </c>
      <c r="E141" s="8"/>
      <c r="F141" s="11">
        <f>F142</f>
        <v>10</v>
      </c>
    </row>
    <row r="142" spans="1:6" ht="15.75">
      <c r="A142" s="38" t="s">
        <v>178</v>
      </c>
      <c r="B142" s="36" t="s">
        <v>31</v>
      </c>
      <c r="C142" s="40" t="s">
        <v>33</v>
      </c>
      <c r="D142" s="40" t="s">
        <v>128</v>
      </c>
      <c r="E142" s="37"/>
      <c r="F142" s="28">
        <f>F144</f>
        <v>10</v>
      </c>
    </row>
    <row r="143" spans="1:6" ht="45.75">
      <c r="A143" s="125" t="s">
        <v>228</v>
      </c>
      <c r="B143" s="36" t="s">
        <v>31</v>
      </c>
      <c r="C143" s="40" t="s">
        <v>33</v>
      </c>
      <c r="D143" s="40" t="s">
        <v>229</v>
      </c>
      <c r="E143" s="37"/>
      <c r="F143" s="28"/>
    </row>
    <row r="144" spans="1:6" ht="37.5" customHeight="1">
      <c r="A144" s="67" t="s">
        <v>271</v>
      </c>
      <c r="B144" s="34" t="s">
        <v>31</v>
      </c>
      <c r="C144" s="34" t="s">
        <v>33</v>
      </c>
      <c r="D144" s="34" t="s">
        <v>229</v>
      </c>
      <c r="E144" s="37" t="s">
        <v>97</v>
      </c>
      <c r="F144" s="63">
        <v>10</v>
      </c>
    </row>
    <row r="145" spans="1:6" ht="15.75">
      <c r="A145" s="22" t="s">
        <v>34</v>
      </c>
      <c r="B145" s="39" t="s">
        <v>31</v>
      </c>
      <c r="C145" s="17" t="s">
        <v>35</v>
      </c>
      <c r="D145" s="6" t="s">
        <v>8</v>
      </c>
      <c r="E145" s="6" t="s">
        <v>8</v>
      </c>
      <c r="F145" s="12">
        <f>F146+F151</f>
        <v>665</v>
      </c>
    </row>
    <row r="146" spans="1:6" ht="60.75">
      <c r="A146" s="46" t="s">
        <v>291</v>
      </c>
      <c r="B146" s="23" t="s">
        <v>31</v>
      </c>
      <c r="C146" s="74" t="s">
        <v>35</v>
      </c>
      <c r="D146" s="74" t="s">
        <v>230</v>
      </c>
      <c r="E146" s="4"/>
      <c r="F146" s="11">
        <f>F147+F149</f>
        <v>100</v>
      </c>
    </row>
    <row r="147" spans="1:6" ht="122.25" customHeight="1">
      <c r="A147" s="97" t="s">
        <v>292</v>
      </c>
      <c r="B147" s="39" t="s">
        <v>31</v>
      </c>
      <c r="C147" s="33" t="s">
        <v>35</v>
      </c>
      <c r="D147" s="33" t="s">
        <v>231</v>
      </c>
      <c r="E147" s="44"/>
      <c r="F147" s="75">
        <f>F148</f>
        <v>90</v>
      </c>
    </row>
    <row r="148" spans="1:6" ht="30">
      <c r="A148" s="67" t="s">
        <v>203</v>
      </c>
      <c r="B148" s="20" t="s">
        <v>31</v>
      </c>
      <c r="C148" s="20" t="s">
        <v>35</v>
      </c>
      <c r="D148" s="20" t="s">
        <v>231</v>
      </c>
      <c r="E148" s="20" t="s">
        <v>81</v>
      </c>
      <c r="F148" s="71">
        <v>90</v>
      </c>
    </row>
    <row r="149" spans="1:6" ht="105.75">
      <c r="A149" s="102" t="s">
        <v>293</v>
      </c>
      <c r="B149" s="39" t="s">
        <v>31</v>
      </c>
      <c r="C149" s="33" t="s">
        <v>35</v>
      </c>
      <c r="D149" s="33" t="s">
        <v>232</v>
      </c>
      <c r="E149" s="44"/>
      <c r="F149" s="75">
        <f>F150</f>
        <v>10</v>
      </c>
    </row>
    <row r="150" spans="1:6" ht="30">
      <c r="A150" s="95" t="s">
        <v>203</v>
      </c>
      <c r="B150" s="20" t="s">
        <v>31</v>
      </c>
      <c r="C150" s="20" t="s">
        <v>35</v>
      </c>
      <c r="D150" s="20" t="s">
        <v>232</v>
      </c>
      <c r="E150" s="20" t="s">
        <v>81</v>
      </c>
      <c r="F150" s="26">
        <v>10</v>
      </c>
    </row>
    <row r="151" spans="1:6" ht="15.75">
      <c r="A151" s="22" t="s">
        <v>132</v>
      </c>
      <c r="B151" s="23" t="s">
        <v>31</v>
      </c>
      <c r="C151" s="7" t="s">
        <v>35</v>
      </c>
      <c r="D151" s="7" t="s">
        <v>127</v>
      </c>
      <c r="E151" s="8" t="s">
        <v>8</v>
      </c>
      <c r="F151" s="11">
        <f>F152</f>
        <v>565</v>
      </c>
    </row>
    <row r="152" spans="1:6" ht="15.75">
      <c r="A152" s="85" t="s">
        <v>133</v>
      </c>
      <c r="B152" s="74" t="s">
        <v>31</v>
      </c>
      <c r="C152" s="74" t="s">
        <v>35</v>
      </c>
      <c r="D152" s="74" t="s">
        <v>128</v>
      </c>
      <c r="E152" s="74"/>
      <c r="F152" s="80">
        <f>F153+F155</f>
        <v>565</v>
      </c>
    </row>
    <row r="153" spans="1:6" ht="30.75">
      <c r="A153" s="18" t="s">
        <v>159</v>
      </c>
      <c r="B153" s="39" t="s">
        <v>31</v>
      </c>
      <c r="C153" s="17" t="s">
        <v>35</v>
      </c>
      <c r="D153" s="17" t="s">
        <v>158</v>
      </c>
      <c r="E153" s="24"/>
      <c r="F153" s="12">
        <f>F154</f>
        <v>500</v>
      </c>
    </row>
    <row r="154" spans="1:6" ht="38.25" customHeight="1">
      <c r="A154" s="67" t="s">
        <v>271</v>
      </c>
      <c r="B154" s="34" t="s">
        <v>31</v>
      </c>
      <c r="C154" s="34" t="s">
        <v>35</v>
      </c>
      <c r="D154" s="34" t="s">
        <v>158</v>
      </c>
      <c r="E154" s="34" t="s">
        <v>97</v>
      </c>
      <c r="F154" s="13">
        <v>500</v>
      </c>
    </row>
    <row r="155" spans="1:6" ht="38.25" customHeight="1">
      <c r="A155" s="190" t="s">
        <v>304</v>
      </c>
      <c r="B155" s="191" t="s">
        <v>31</v>
      </c>
      <c r="C155" s="192" t="s">
        <v>35</v>
      </c>
      <c r="D155" s="192" t="s">
        <v>303</v>
      </c>
      <c r="E155" s="193"/>
      <c r="F155" s="194">
        <f>F156</f>
        <v>65</v>
      </c>
    </row>
    <row r="156" spans="1:6" ht="38.25" customHeight="1">
      <c r="A156" s="181" t="s">
        <v>271</v>
      </c>
      <c r="B156" s="182" t="s">
        <v>31</v>
      </c>
      <c r="C156" s="182" t="s">
        <v>35</v>
      </c>
      <c r="D156" s="182" t="s">
        <v>303</v>
      </c>
      <c r="E156" s="182" t="s">
        <v>97</v>
      </c>
      <c r="F156" s="175">
        <v>65</v>
      </c>
    </row>
    <row r="157" spans="1:6" ht="15.75">
      <c r="A157" s="42" t="s">
        <v>36</v>
      </c>
      <c r="B157" s="6" t="s">
        <v>37</v>
      </c>
      <c r="C157" s="6"/>
      <c r="D157" s="6" t="s">
        <v>8</v>
      </c>
      <c r="E157" s="6" t="s">
        <v>8</v>
      </c>
      <c r="F157" s="12">
        <f>F158+F171+F193+F209</f>
        <v>36649.8</v>
      </c>
    </row>
    <row r="158" spans="1:6" ht="15.75">
      <c r="A158" s="45" t="s">
        <v>38</v>
      </c>
      <c r="B158" s="39" t="s">
        <v>37</v>
      </c>
      <c r="C158" s="17" t="s">
        <v>39</v>
      </c>
      <c r="D158" s="6" t="s">
        <v>8</v>
      </c>
      <c r="E158" s="6" t="s">
        <v>8</v>
      </c>
      <c r="F158" s="80">
        <f>F159</f>
        <v>8333.5</v>
      </c>
    </row>
    <row r="159" spans="1:6" ht="15.75">
      <c r="A159" s="79" t="s">
        <v>132</v>
      </c>
      <c r="B159" s="74" t="s">
        <v>37</v>
      </c>
      <c r="C159" s="74" t="s">
        <v>39</v>
      </c>
      <c r="D159" s="74" t="s">
        <v>127</v>
      </c>
      <c r="E159" s="74"/>
      <c r="F159" s="80">
        <f>F160</f>
        <v>8333.5</v>
      </c>
    </row>
    <row r="160" spans="1:6" ht="15.75">
      <c r="A160" s="73" t="s">
        <v>178</v>
      </c>
      <c r="B160" s="33" t="s">
        <v>37</v>
      </c>
      <c r="C160" s="33" t="s">
        <v>39</v>
      </c>
      <c r="D160" s="33" t="s">
        <v>128</v>
      </c>
      <c r="E160" s="33"/>
      <c r="F160" s="80">
        <f>F161+F165+F167+F163+F169</f>
        <v>8333.5</v>
      </c>
    </row>
    <row r="161" spans="1:6" ht="52.5" customHeight="1">
      <c r="A161" s="66" t="s">
        <v>262</v>
      </c>
      <c r="B161" s="17" t="s">
        <v>37</v>
      </c>
      <c r="C161" s="17" t="s">
        <v>39</v>
      </c>
      <c r="D161" s="17" t="s">
        <v>187</v>
      </c>
      <c r="E161" s="5"/>
      <c r="F161" s="27">
        <f>F162</f>
        <v>1304</v>
      </c>
    </row>
    <row r="162" spans="1:6" ht="34.5" customHeight="1">
      <c r="A162" s="81" t="s">
        <v>203</v>
      </c>
      <c r="B162" s="20" t="s">
        <v>37</v>
      </c>
      <c r="C162" s="20" t="s">
        <v>39</v>
      </c>
      <c r="D162" s="20" t="s">
        <v>187</v>
      </c>
      <c r="E162" s="20" t="s">
        <v>81</v>
      </c>
      <c r="F162" s="174">
        <v>1304</v>
      </c>
    </row>
    <row r="163" spans="1:6" ht="66" customHeight="1">
      <c r="A163" s="18" t="s">
        <v>280</v>
      </c>
      <c r="B163" s="17" t="s">
        <v>37</v>
      </c>
      <c r="C163" s="17" t="s">
        <v>39</v>
      </c>
      <c r="D163" s="17" t="s">
        <v>278</v>
      </c>
      <c r="E163" s="5"/>
      <c r="F163" s="27">
        <f>F164</f>
        <v>2586.5</v>
      </c>
    </row>
    <row r="164" spans="1:6" ht="34.5" customHeight="1">
      <c r="A164" s="81" t="s">
        <v>281</v>
      </c>
      <c r="B164" s="20" t="s">
        <v>37</v>
      </c>
      <c r="C164" s="20" t="s">
        <v>39</v>
      </c>
      <c r="D164" s="20" t="s">
        <v>278</v>
      </c>
      <c r="E164" s="20" t="s">
        <v>279</v>
      </c>
      <c r="F164" s="174">
        <f>3245.5-659</f>
        <v>2586.5</v>
      </c>
    </row>
    <row r="165" spans="1:6" ht="30.75">
      <c r="A165" s="66" t="s">
        <v>185</v>
      </c>
      <c r="B165" s="17" t="s">
        <v>37</v>
      </c>
      <c r="C165" s="17" t="s">
        <v>39</v>
      </c>
      <c r="D165" s="17" t="s">
        <v>186</v>
      </c>
      <c r="E165" s="5"/>
      <c r="F165" s="27">
        <f>F166</f>
        <v>343.6</v>
      </c>
    </row>
    <row r="166" spans="1:6" ht="30">
      <c r="A166" s="67" t="s">
        <v>271</v>
      </c>
      <c r="B166" s="20" t="s">
        <v>37</v>
      </c>
      <c r="C166" s="20" t="s">
        <v>39</v>
      </c>
      <c r="D166" s="20" t="s">
        <v>186</v>
      </c>
      <c r="E166" s="20" t="s">
        <v>97</v>
      </c>
      <c r="F166" s="174">
        <v>343.6</v>
      </c>
    </row>
    <row r="167" spans="1:6" ht="45.75">
      <c r="A167" s="66" t="s">
        <v>309</v>
      </c>
      <c r="B167" s="17" t="s">
        <v>37</v>
      </c>
      <c r="C167" s="17" t="s">
        <v>39</v>
      </c>
      <c r="D167" s="17" t="s">
        <v>188</v>
      </c>
      <c r="E167" s="5"/>
      <c r="F167" s="27">
        <f>F168</f>
        <v>500</v>
      </c>
    </row>
    <row r="168" spans="1:6" ht="30">
      <c r="A168" s="181" t="s">
        <v>271</v>
      </c>
      <c r="B168" s="195" t="s">
        <v>37</v>
      </c>
      <c r="C168" s="195" t="s">
        <v>39</v>
      </c>
      <c r="D168" s="195" t="s">
        <v>188</v>
      </c>
      <c r="E168" s="188" t="s">
        <v>97</v>
      </c>
      <c r="F168" s="14">
        <v>500</v>
      </c>
    </row>
    <row r="169" spans="1:6" ht="45.75">
      <c r="A169" s="132" t="s">
        <v>233</v>
      </c>
      <c r="B169" s="17" t="s">
        <v>37</v>
      </c>
      <c r="C169" s="17" t="s">
        <v>39</v>
      </c>
      <c r="D169" s="17" t="s">
        <v>297</v>
      </c>
      <c r="E169" s="5"/>
      <c r="F169" s="27">
        <f>F170</f>
        <v>3599.3999999999996</v>
      </c>
    </row>
    <row r="170" spans="1:6" ht="30">
      <c r="A170" s="103" t="s">
        <v>273</v>
      </c>
      <c r="B170" s="20" t="s">
        <v>37</v>
      </c>
      <c r="C170" s="20" t="s">
        <v>39</v>
      </c>
      <c r="D170" s="20" t="s">
        <v>297</v>
      </c>
      <c r="E170" s="20" t="s">
        <v>202</v>
      </c>
      <c r="F170" s="174">
        <f>4057-1147.3+30.7+659</f>
        <v>3599.3999999999996</v>
      </c>
    </row>
    <row r="171" spans="1:6" ht="15.75">
      <c r="A171" s="18" t="s">
        <v>40</v>
      </c>
      <c r="B171" s="39" t="s">
        <v>37</v>
      </c>
      <c r="C171" s="17" t="s">
        <v>41</v>
      </c>
      <c r="D171" s="6" t="s">
        <v>8</v>
      </c>
      <c r="E171" s="6" t="s">
        <v>8</v>
      </c>
      <c r="F171" s="12">
        <f>F183+F172</f>
        <v>6484.1</v>
      </c>
    </row>
    <row r="172" spans="1:6" ht="30.75">
      <c r="A172" s="45" t="s">
        <v>234</v>
      </c>
      <c r="B172" s="43" t="s">
        <v>37</v>
      </c>
      <c r="C172" s="84" t="s">
        <v>41</v>
      </c>
      <c r="D172" s="48" t="s">
        <v>235</v>
      </c>
      <c r="E172" s="6"/>
      <c r="F172" s="12">
        <f>F173+F175+F177+F179+F181</f>
        <v>1393.6</v>
      </c>
    </row>
    <row r="173" spans="1:6" ht="60.75">
      <c r="A173" s="104" t="s">
        <v>236</v>
      </c>
      <c r="B173" s="39" t="s">
        <v>37</v>
      </c>
      <c r="C173" s="17" t="s">
        <v>41</v>
      </c>
      <c r="D173" s="6" t="s">
        <v>237</v>
      </c>
      <c r="E173" s="6"/>
      <c r="F173" s="12">
        <f>F174</f>
        <v>650</v>
      </c>
    </row>
    <row r="174" spans="1:6" ht="33" customHeight="1">
      <c r="A174" s="81" t="s">
        <v>271</v>
      </c>
      <c r="B174" s="19" t="s">
        <v>37</v>
      </c>
      <c r="C174" s="19" t="s">
        <v>41</v>
      </c>
      <c r="D174" s="19" t="s">
        <v>237</v>
      </c>
      <c r="E174" s="37" t="s">
        <v>97</v>
      </c>
      <c r="F174" s="63">
        <v>650</v>
      </c>
    </row>
    <row r="175" spans="1:6" ht="45.75">
      <c r="A175" s="94" t="s">
        <v>238</v>
      </c>
      <c r="B175" s="39" t="s">
        <v>37</v>
      </c>
      <c r="C175" s="17" t="s">
        <v>41</v>
      </c>
      <c r="D175" s="6" t="s">
        <v>239</v>
      </c>
      <c r="E175" s="6"/>
      <c r="F175" s="12">
        <f>F176</f>
        <v>150</v>
      </c>
    </row>
    <row r="176" spans="1:6" ht="29.25" customHeight="1">
      <c r="A176" s="81" t="s">
        <v>271</v>
      </c>
      <c r="B176" s="19" t="s">
        <v>37</v>
      </c>
      <c r="C176" s="19" t="s">
        <v>41</v>
      </c>
      <c r="D176" s="19" t="s">
        <v>239</v>
      </c>
      <c r="E176" s="37" t="s">
        <v>97</v>
      </c>
      <c r="F176" s="63">
        <v>150</v>
      </c>
    </row>
    <row r="177" spans="1:6" ht="105.75">
      <c r="A177" s="196" t="s">
        <v>310</v>
      </c>
      <c r="B177" s="39" t="s">
        <v>37</v>
      </c>
      <c r="C177" s="17" t="s">
        <v>41</v>
      </c>
      <c r="D177" s="6" t="s">
        <v>240</v>
      </c>
      <c r="E177" s="6"/>
      <c r="F177" s="12">
        <f>F178</f>
        <v>250</v>
      </c>
    </row>
    <row r="178" spans="1:6" ht="30">
      <c r="A178" s="81" t="s">
        <v>273</v>
      </c>
      <c r="B178" s="19" t="s">
        <v>37</v>
      </c>
      <c r="C178" s="19" t="s">
        <v>41</v>
      </c>
      <c r="D178" s="19" t="s">
        <v>240</v>
      </c>
      <c r="E178" s="37" t="s">
        <v>202</v>
      </c>
      <c r="F178" s="63">
        <v>250</v>
      </c>
    </row>
    <row r="179" spans="1:6" ht="68.25" customHeight="1">
      <c r="A179" s="108" t="s">
        <v>294</v>
      </c>
      <c r="B179" s="39" t="s">
        <v>37</v>
      </c>
      <c r="C179" s="17" t="s">
        <v>41</v>
      </c>
      <c r="D179" s="6" t="s">
        <v>266</v>
      </c>
      <c r="E179" s="6"/>
      <c r="F179" s="12">
        <f>F180</f>
        <v>250</v>
      </c>
    </row>
    <row r="180" spans="1:6" ht="30">
      <c r="A180" s="103" t="s">
        <v>273</v>
      </c>
      <c r="B180" s="19" t="s">
        <v>37</v>
      </c>
      <c r="C180" s="19" t="s">
        <v>41</v>
      </c>
      <c r="D180" s="19" t="s">
        <v>266</v>
      </c>
      <c r="E180" s="37" t="s">
        <v>202</v>
      </c>
      <c r="F180" s="63">
        <v>250</v>
      </c>
    </row>
    <row r="181" spans="1:6" ht="15.75">
      <c r="A181" s="197" t="s">
        <v>311</v>
      </c>
      <c r="B181" s="191" t="s">
        <v>37</v>
      </c>
      <c r="C181" s="192" t="s">
        <v>41</v>
      </c>
      <c r="D181" s="198" t="s">
        <v>305</v>
      </c>
      <c r="E181" s="198"/>
      <c r="F181" s="194">
        <f>F182</f>
        <v>93.6</v>
      </c>
    </row>
    <row r="182" spans="1:6" ht="30">
      <c r="A182" s="199" t="s">
        <v>273</v>
      </c>
      <c r="B182" s="179" t="s">
        <v>37</v>
      </c>
      <c r="C182" s="179" t="s">
        <v>41</v>
      </c>
      <c r="D182" s="179" t="s">
        <v>305</v>
      </c>
      <c r="E182" s="200" t="s">
        <v>202</v>
      </c>
      <c r="F182" s="201">
        <v>93.6</v>
      </c>
    </row>
    <row r="183" spans="1:6" ht="15.75">
      <c r="A183" s="202" t="s">
        <v>132</v>
      </c>
      <c r="B183" s="203" t="s">
        <v>37</v>
      </c>
      <c r="C183" s="203" t="s">
        <v>41</v>
      </c>
      <c r="D183" s="203" t="s">
        <v>127</v>
      </c>
      <c r="E183" s="204" t="s">
        <v>8</v>
      </c>
      <c r="F183" s="160">
        <f>F184</f>
        <v>5090.5</v>
      </c>
    </row>
    <row r="184" spans="1:6" ht="15.75">
      <c r="A184" s="73" t="s">
        <v>178</v>
      </c>
      <c r="B184" s="33" t="s">
        <v>37</v>
      </c>
      <c r="C184" s="33" t="s">
        <v>41</v>
      </c>
      <c r="D184" s="33" t="s">
        <v>128</v>
      </c>
      <c r="E184" s="24"/>
      <c r="F184" s="31">
        <f>F185+F187+F189+F191</f>
        <v>5090.5</v>
      </c>
    </row>
    <row r="185" spans="1:6" ht="30.75">
      <c r="A185" s="18" t="s">
        <v>191</v>
      </c>
      <c r="B185" s="17" t="s">
        <v>37</v>
      </c>
      <c r="C185" s="33" t="s">
        <v>41</v>
      </c>
      <c r="D185" s="33" t="s">
        <v>192</v>
      </c>
      <c r="E185" s="24"/>
      <c r="F185" s="82">
        <f>F186</f>
        <v>0</v>
      </c>
    </row>
    <row r="186" spans="1:6" ht="30">
      <c r="A186" s="81" t="s">
        <v>271</v>
      </c>
      <c r="B186" s="41" t="s">
        <v>37</v>
      </c>
      <c r="C186" s="41" t="s">
        <v>41</v>
      </c>
      <c r="D186" s="41" t="s">
        <v>192</v>
      </c>
      <c r="E186" s="41" t="s">
        <v>97</v>
      </c>
      <c r="F186" s="183">
        <v>0</v>
      </c>
    </row>
    <row r="187" spans="1:6" ht="60.75">
      <c r="A187" s="83" t="s">
        <v>263</v>
      </c>
      <c r="B187" s="17" t="s">
        <v>37</v>
      </c>
      <c r="C187" s="33" t="s">
        <v>41</v>
      </c>
      <c r="D187" s="33" t="s">
        <v>190</v>
      </c>
      <c r="E187" s="24"/>
      <c r="F187" s="82">
        <f>F188</f>
        <v>700</v>
      </c>
    </row>
    <row r="188" spans="1:6" ht="30">
      <c r="A188" s="81" t="s">
        <v>203</v>
      </c>
      <c r="B188" s="41" t="s">
        <v>37</v>
      </c>
      <c r="C188" s="41" t="s">
        <v>41</v>
      </c>
      <c r="D188" s="41" t="s">
        <v>190</v>
      </c>
      <c r="E188" s="41" t="s">
        <v>81</v>
      </c>
      <c r="F188" s="29">
        <v>700</v>
      </c>
    </row>
    <row r="189" spans="1:6" ht="60.75">
      <c r="A189" s="83" t="s">
        <v>264</v>
      </c>
      <c r="B189" s="17" t="s">
        <v>37</v>
      </c>
      <c r="C189" s="33" t="s">
        <v>41</v>
      </c>
      <c r="D189" s="33" t="s">
        <v>189</v>
      </c>
      <c r="E189" s="24"/>
      <c r="F189" s="82">
        <f>F190</f>
        <v>3590.5</v>
      </c>
    </row>
    <row r="190" spans="1:6" ht="30">
      <c r="A190" s="81" t="s">
        <v>203</v>
      </c>
      <c r="B190" s="41" t="s">
        <v>37</v>
      </c>
      <c r="C190" s="41" t="s">
        <v>41</v>
      </c>
      <c r="D190" s="41" t="s">
        <v>189</v>
      </c>
      <c r="E190" s="41" t="s">
        <v>81</v>
      </c>
      <c r="F190" s="183">
        <v>3590.5</v>
      </c>
    </row>
    <row r="191" spans="1:6" ht="45.75">
      <c r="A191" s="156" t="s">
        <v>172</v>
      </c>
      <c r="B191" s="157" t="s">
        <v>37</v>
      </c>
      <c r="C191" s="158" t="s">
        <v>41</v>
      </c>
      <c r="D191" s="158" t="s">
        <v>171</v>
      </c>
      <c r="E191" s="159"/>
      <c r="F191" s="160">
        <f>F192</f>
        <v>800</v>
      </c>
    </row>
    <row r="192" spans="1:6" ht="30">
      <c r="A192" s="161" t="s">
        <v>273</v>
      </c>
      <c r="B192" s="162" t="s">
        <v>37</v>
      </c>
      <c r="C192" s="162" t="s">
        <v>41</v>
      </c>
      <c r="D192" s="162" t="s">
        <v>171</v>
      </c>
      <c r="E192" s="162" t="s">
        <v>202</v>
      </c>
      <c r="F192" s="163">
        <v>800</v>
      </c>
    </row>
    <row r="193" spans="1:6" ht="15.75">
      <c r="A193" s="46" t="s">
        <v>42</v>
      </c>
      <c r="B193" s="23" t="s">
        <v>37</v>
      </c>
      <c r="C193" s="23" t="s">
        <v>43</v>
      </c>
      <c r="D193" s="4"/>
      <c r="E193" s="4"/>
      <c r="F193" s="31">
        <f>F195</f>
        <v>11925.3</v>
      </c>
    </row>
    <row r="194" spans="1:6" ht="15.75">
      <c r="A194" s="22" t="s">
        <v>132</v>
      </c>
      <c r="B194" s="23" t="s">
        <v>37</v>
      </c>
      <c r="C194" s="23" t="s">
        <v>43</v>
      </c>
      <c r="D194" s="7" t="s">
        <v>127</v>
      </c>
      <c r="E194" s="25"/>
      <c r="F194" s="11">
        <f>F195</f>
        <v>11925.3</v>
      </c>
    </row>
    <row r="195" spans="1:6" ht="15.75">
      <c r="A195" s="22" t="s">
        <v>178</v>
      </c>
      <c r="B195" s="23" t="s">
        <v>37</v>
      </c>
      <c r="C195" s="23" t="s">
        <v>43</v>
      </c>
      <c r="D195" s="7" t="s">
        <v>128</v>
      </c>
      <c r="E195" s="25" t="s">
        <v>8</v>
      </c>
      <c r="F195" s="11">
        <f>F196+F198+F202+F205+F200+F207</f>
        <v>11925.3</v>
      </c>
    </row>
    <row r="196" spans="1:6" ht="30.75">
      <c r="A196" s="133" t="s">
        <v>179</v>
      </c>
      <c r="B196" s="39" t="s">
        <v>37</v>
      </c>
      <c r="C196" s="39" t="s">
        <v>43</v>
      </c>
      <c r="D196" s="17" t="s">
        <v>173</v>
      </c>
      <c r="E196" s="24"/>
      <c r="F196" s="12">
        <f>F197</f>
        <v>5640.3</v>
      </c>
    </row>
    <row r="197" spans="1:6" ht="30">
      <c r="A197" s="81" t="s">
        <v>271</v>
      </c>
      <c r="B197" s="34" t="s">
        <v>37</v>
      </c>
      <c r="C197" s="34" t="s">
        <v>43</v>
      </c>
      <c r="D197" s="34" t="s">
        <v>173</v>
      </c>
      <c r="E197" s="34" t="s">
        <v>97</v>
      </c>
      <c r="F197" s="183">
        <v>5640.3</v>
      </c>
    </row>
    <row r="198" spans="1:6" ht="30.75">
      <c r="A198" s="133" t="s">
        <v>180</v>
      </c>
      <c r="B198" s="39" t="s">
        <v>37</v>
      </c>
      <c r="C198" s="39" t="s">
        <v>43</v>
      </c>
      <c r="D198" s="17" t="s">
        <v>174</v>
      </c>
      <c r="E198" s="24"/>
      <c r="F198" s="12">
        <f>F199</f>
        <v>709</v>
      </c>
    </row>
    <row r="199" spans="1:6" ht="30">
      <c r="A199" s="81" t="s">
        <v>271</v>
      </c>
      <c r="B199" s="34" t="s">
        <v>37</v>
      </c>
      <c r="C199" s="34" t="s">
        <v>43</v>
      </c>
      <c r="D199" s="34" t="s">
        <v>174</v>
      </c>
      <c r="E199" s="34" t="s">
        <v>97</v>
      </c>
      <c r="F199" s="29">
        <v>709</v>
      </c>
    </row>
    <row r="200" spans="1:6" ht="30.75">
      <c r="A200" s="133" t="s">
        <v>181</v>
      </c>
      <c r="B200" s="39" t="s">
        <v>37</v>
      </c>
      <c r="C200" s="39" t="s">
        <v>43</v>
      </c>
      <c r="D200" s="17" t="s">
        <v>175</v>
      </c>
      <c r="E200" s="24"/>
      <c r="F200" s="12">
        <f>F201</f>
        <v>480</v>
      </c>
    </row>
    <row r="201" spans="1:6" ht="30">
      <c r="A201" s="81" t="s">
        <v>271</v>
      </c>
      <c r="B201" s="34" t="s">
        <v>37</v>
      </c>
      <c r="C201" s="34" t="s">
        <v>43</v>
      </c>
      <c r="D201" s="34" t="s">
        <v>175</v>
      </c>
      <c r="E201" s="34" t="s">
        <v>97</v>
      </c>
      <c r="F201" s="29">
        <v>480</v>
      </c>
    </row>
    <row r="202" spans="1:6" ht="30.75">
      <c r="A202" s="104" t="s">
        <v>182</v>
      </c>
      <c r="B202" s="43" t="s">
        <v>37</v>
      </c>
      <c r="C202" s="43" t="s">
        <v>43</v>
      </c>
      <c r="D202" s="84" t="s">
        <v>176</v>
      </c>
      <c r="E202" s="118"/>
      <c r="F202" s="16">
        <f>F204+F203</f>
        <v>1850</v>
      </c>
    </row>
    <row r="203" spans="1:6" ht="30">
      <c r="A203" s="122" t="s">
        <v>272</v>
      </c>
      <c r="B203" s="24" t="s">
        <v>37</v>
      </c>
      <c r="C203" s="24" t="s">
        <v>43</v>
      </c>
      <c r="D203" s="24" t="s">
        <v>176</v>
      </c>
      <c r="E203" s="24" t="s">
        <v>102</v>
      </c>
      <c r="F203" s="205">
        <v>0</v>
      </c>
    </row>
    <row r="204" spans="1:6" ht="30">
      <c r="A204" s="81" t="s">
        <v>271</v>
      </c>
      <c r="B204" s="34" t="s">
        <v>37</v>
      </c>
      <c r="C204" s="34" t="s">
        <v>43</v>
      </c>
      <c r="D204" s="34" t="s">
        <v>176</v>
      </c>
      <c r="E204" s="34" t="s">
        <v>97</v>
      </c>
      <c r="F204" s="13">
        <v>1850</v>
      </c>
    </row>
    <row r="205" spans="1:6" ht="30.75">
      <c r="A205" s="133" t="s">
        <v>183</v>
      </c>
      <c r="B205" s="39" t="s">
        <v>37</v>
      </c>
      <c r="C205" s="39" t="s">
        <v>43</v>
      </c>
      <c r="D205" s="17" t="s">
        <v>177</v>
      </c>
      <c r="E205" s="24"/>
      <c r="F205" s="12">
        <f>F206</f>
        <v>800</v>
      </c>
    </row>
    <row r="206" spans="1:6" ht="30">
      <c r="A206" s="81" t="s">
        <v>271</v>
      </c>
      <c r="B206" s="34" t="s">
        <v>37</v>
      </c>
      <c r="C206" s="34" t="s">
        <v>43</v>
      </c>
      <c r="D206" s="34" t="s">
        <v>177</v>
      </c>
      <c r="E206" s="34" t="s">
        <v>97</v>
      </c>
      <c r="F206" s="29">
        <v>800</v>
      </c>
    </row>
    <row r="207" spans="1:6" ht="45.75">
      <c r="A207" s="206" t="s">
        <v>307</v>
      </c>
      <c r="B207" s="191" t="s">
        <v>37</v>
      </c>
      <c r="C207" s="191" t="s">
        <v>43</v>
      </c>
      <c r="D207" s="192" t="s">
        <v>306</v>
      </c>
      <c r="E207" s="193"/>
      <c r="F207" s="194">
        <f>F208</f>
        <v>2446</v>
      </c>
    </row>
    <row r="208" spans="1:6" ht="30">
      <c r="A208" s="187" t="s">
        <v>271</v>
      </c>
      <c r="B208" s="182" t="s">
        <v>37</v>
      </c>
      <c r="C208" s="182" t="s">
        <v>43</v>
      </c>
      <c r="D208" s="182" t="s">
        <v>306</v>
      </c>
      <c r="E208" s="182" t="s">
        <v>97</v>
      </c>
      <c r="F208" s="183">
        <v>2446</v>
      </c>
    </row>
    <row r="209" spans="1:6" ht="15.75">
      <c r="A209" s="134" t="s">
        <v>64</v>
      </c>
      <c r="B209" s="135" t="s">
        <v>37</v>
      </c>
      <c r="C209" s="135" t="s">
        <v>65</v>
      </c>
      <c r="D209" s="35"/>
      <c r="E209" s="35"/>
      <c r="F209" s="136">
        <f>F210</f>
        <v>9906.900000000001</v>
      </c>
    </row>
    <row r="210" spans="1:6" ht="15.75">
      <c r="A210" s="45" t="s">
        <v>132</v>
      </c>
      <c r="B210" s="23" t="s">
        <v>37</v>
      </c>
      <c r="C210" s="23" t="s">
        <v>65</v>
      </c>
      <c r="D210" s="74" t="s">
        <v>127</v>
      </c>
      <c r="E210" s="74"/>
      <c r="F210" s="31">
        <f>F211</f>
        <v>9906.900000000001</v>
      </c>
    </row>
    <row r="211" spans="1:6" ht="15.75">
      <c r="A211" s="137" t="s">
        <v>133</v>
      </c>
      <c r="B211" s="23" t="s">
        <v>37</v>
      </c>
      <c r="C211" s="23" t="s">
        <v>65</v>
      </c>
      <c r="D211" s="74" t="s">
        <v>128</v>
      </c>
      <c r="E211" s="74"/>
      <c r="F211" s="31">
        <f>F212</f>
        <v>9906.900000000001</v>
      </c>
    </row>
    <row r="212" spans="1:6" ht="45.75">
      <c r="A212" s="79" t="s">
        <v>160</v>
      </c>
      <c r="B212" s="23" t="s">
        <v>37</v>
      </c>
      <c r="C212" s="23" t="s">
        <v>65</v>
      </c>
      <c r="D212" s="74" t="s">
        <v>161</v>
      </c>
      <c r="E212" s="74"/>
      <c r="F212" s="31">
        <f>SUM(F213:F217)</f>
        <v>9906.900000000001</v>
      </c>
    </row>
    <row r="213" spans="1:6" ht="30">
      <c r="A213" s="122" t="s">
        <v>270</v>
      </c>
      <c r="B213" s="24" t="s">
        <v>37</v>
      </c>
      <c r="C213" s="5" t="s">
        <v>65</v>
      </c>
      <c r="D213" s="5" t="s">
        <v>161</v>
      </c>
      <c r="E213" s="5" t="s">
        <v>103</v>
      </c>
      <c r="F213" s="205">
        <v>6814.6</v>
      </c>
    </row>
    <row r="214" spans="1:6" ht="30">
      <c r="A214" s="114" t="s">
        <v>201</v>
      </c>
      <c r="B214" s="21" t="s">
        <v>37</v>
      </c>
      <c r="C214" s="64" t="s">
        <v>65</v>
      </c>
      <c r="D214" s="64" t="s">
        <v>161</v>
      </c>
      <c r="E214" s="64" t="s">
        <v>104</v>
      </c>
      <c r="F214" s="70">
        <v>4.5</v>
      </c>
    </row>
    <row r="215" spans="1:6" ht="30">
      <c r="A215" s="114" t="s">
        <v>99</v>
      </c>
      <c r="B215" s="21" t="s">
        <v>37</v>
      </c>
      <c r="C215" s="64" t="s">
        <v>65</v>
      </c>
      <c r="D215" s="64" t="s">
        <v>161</v>
      </c>
      <c r="E215" s="64" t="s">
        <v>96</v>
      </c>
      <c r="F215" s="70">
        <v>305.7</v>
      </c>
    </row>
    <row r="216" spans="1:6" ht="30">
      <c r="A216" s="164" t="s">
        <v>271</v>
      </c>
      <c r="B216" s="65" t="s">
        <v>37</v>
      </c>
      <c r="C216" s="127" t="s">
        <v>65</v>
      </c>
      <c r="D216" s="127" t="s">
        <v>161</v>
      </c>
      <c r="E216" s="127" t="s">
        <v>97</v>
      </c>
      <c r="F216" s="207">
        <v>2780.9</v>
      </c>
    </row>
    <row r="217" spans="1:6" ht="15">
      <c r="A217" s="67" t="s">
        <v>100</v>
      </c>
      <c r="B217" s="34" t="s">
        <v>37</v>
      </c>
      <c r="C217" s="20" t="s">
        <v>65</v>
      </c>
      <c r="D217" s="20" t="s">
        <v>161</v>
      </c>
      <c r="E217" s="20" t="s">
        <v>98</v>
      </c>
      <c r="F217" s="13">
        <v>1.2</v>
      </c>
    </row>
    <row r="218" spans="1:6" ht="15.75">
      <c r="A218" s="134" t="s">
        <v>59</v>
      </c>
      <c r="B218" s="135" t="s">
        <v>61</v>
      </c>
      <c r="C218" s="35"/>
      <c r="D218" s="35"/>
      <c r="E218" s="35"/>
      <c r="F218" s="136">
        <f>F219</f>
        <v>60</v>
      </c>
    </row>
    <row r="219" spans="1:6" ht="15.75">
      <c r="A219" s="134" t="s">
        <v>60</v>
      </c>
      <c r="B219" s="135" t="s">
        <v>61</v>
      </c>
      <c r="C219" s="135" t="s">
        <v>62</v>
      </c>
      <c r="D219" s="35"/>
      <c r="E219" s="35"/>
      <c r="F219" s="136">
        <f>F220</f>
        <v>60</v>
      </c>
    </row>
    <row r="220" spans="1:6" ht="15.75">
      <c r="A220" s="45" t="s">
        <v>132</v>
      </c>
      <c r="B220" s="23" t="s">
        <v>61</v>
      </c>
      <c r="C220" s="23" t="s">
        <v>62</v>
      </c>
      <c r="D220" s="74" t="s">
        <v>127</v>
      </c>
      <c r="E220" s="74"/>
      <c r="F220" s="31">
        <f>F221</f>
        <v>60</v>
      </c>
    </row>
    <row r="221" spans="1:6" ht="15.75">
      <c r="A221" s="137" t="s">
        <v>178</v>
      </c>
      <c r="B221" s="23" t="s">
        <v>61</v>
      </c>
      <c r="C221" s="23" t="s">
        <v>62</v>
      </c>
      <c r="D221" s="74" t="s">
        <v>128</v>
      </c>
      <c r="E221" s="74"/>
      <c r="F221" s="31">
        <f>F222</f>
        <v>60</v>
      </c>
    </row>
    <row r="222" spans="1:6" ht="60.75">
      <c r="A222" s="79" t="s">
        <v>265</v>
      </c>
      <c r="B222" s="23" t="s">
        <v>61</v>
      </c>
      <c r="C222" s="23" t="s">
        <v>62</v>
      </c>
      <c r="D222" s="74" t="s">
        <v>184</v>
      </c>
      <c r="E222" s="74"/>
      <c r="F222" s="31">
        <f>F223</f>
        <v>60</v>
      </c>
    </row>
    <row r="223" spans="1:6" ht="30">
      <c r="A223" s="122" t="s">
        <v>274</v>
      </c>
      <c r="B223" s="24" t="s">
        <v>61</v>
      </c>
      <c r="C223" s="5" t="s">
        <v>62</v>
      </c>
      <c r="D223" s="5" t="s">
        <v>184</v>
      </c>
      <c r="E223" s="5" t="s">
        <v>81</v>
      </c>
      <c r="F223" s="113">
        <v>60</v>
      </c>
    </row>
    <row r="224" spans="1:6" ht="15.75">
      <c r="A224" s="22" t="s">
        <v>66</v>
      </c>
      <c r="B224" s="8" t="s">
        <v>44</v>
      </c>
      <c r="C224" s="25"/>
      <c r="D224" s="25" t="s">
        <v>8</v>
      </c>
      <c r="E224" s="25" t="s">
        <v>8</v>
      </c>
      <c r="F224" s="11">
        <f>F225+F238</f>
        <v>18401.600000000002</v>
      </c>
    </row>
    <row r="225" spans="1:6" ht="15.75">
      <c r="A225" s="18" t="s">
        <v>45</v>
      </c>
      <c r="B225" s="39" t="s">
        <v>44</v>
      </c>
      <c r="C225" s="17" t="s">
        <v>46</v>
      </c>
      <c r="D225" s="6" t="s">
        <v>8</v>
      </c>
      <c r="E225" s="6" t="s">
        <v>8</v>
      </c>
      <c r="F225" s="12">
        <f>F226</f>
        <v>17032.4</v>
      </c>
    </row>
    <row r="226" spans="1:6" ht="49.5" customHeight="1">
      <c r="A226" s="46" t="s">
        <v>241</v>
      </c>
      <c r="B226" s="43" t="s">
        <v>44</v>
      </c>
      <c r="C226" s="17" t="s">
        <v>46</v>
      </c>
      <c r="D226" s="17" t="s">
        <v>244</v>
      </c>
      <c r="E226" s="6" t="s">
        <v>8</v>
      </c>
      <c r="F226" s="12">
        <f>F227</f>
        <v>17032.4</v>
      </c>
    </row>
    <row r="227" spans="1:6" ht="60.75">
      <c r="A227" s="46" t="s">
        <v>242</v>
      </c>
      <c r="B227" s="23" t="s">
        <v>44</v>
      </c>
      <c r="C227" s="74" t="s">
        <v>46</v>
      </c>
      <c r="D227" s="74" t="s">
        <v>245</v>
      </c>
      <c r="E227" s="23"/>
      <c r="F227" s="11">
        <f>F228+F232+F234+F236</f>
        <v>17032.4</v>
      </c>
    </row>
    <row r="228" spans="1:6" ht="90.75">
      <c r="A228" s="105" t="s">
        <v>243</v>
      </c>
      <c r="B228" s="86" t="s">
        <v>44</v>
      </c>
      <c r="C228" s="86" t="s">
        <v>46</v>
      </c>
      <c r="D228" s="86" t="s">
        <v>246</v>
      </c>
      <c r="E228" s="86"/>
      <c r="F228" s="78">
        <f>F229+F230+F231</f>
        <v>14702.2</v>
      </c>
    </row>
    <row r="229" spans="1:6" ht="30">
      <c r="A229" s="112" t="s">
        <v>270</v>
      </c>
      <c r="B229" s="24" t="s">
        <v>44</v>
      </c>
      <c r="C229" s="24" t="s">
        <v>46</v>
      </c>
      <c r="D229" s="24" t="s">
        <v>246</v>
      </c>
      <c r="E229" s="24" t="s">
        <v>103</v>
      </c>
      <c r="F229" s="113">
        <v>10571.2</v>
      </c>
    </row>
    <row r="230" spans="1:6" ht="30">
      <c r="A230" s="69" t="s">
        <v>99</v>
      </c>
      <c r="B230" s="21" t="s">
        <v>44</v>
      </c>
      <c r="C230" s="21" t="s">
        <v>46</v>
      </c>
      <c r="D230" s="21" t="s">
        <v>246</v>
      </c>
      <c r="E230" s="21" t="s">
        <v>96</v>
      </c>
      <c r="F230" s="70">
        <v>365.9</v>
      </c>
    </row>
    <row r="231" spans="1:6" ht="30">
      <c r="A231" s="67" t="s">
        <v>271</v>
      </c>
      <c r="B231" s="34" t="s">
        <v>44</v>
      </c>
      <c r="C231" s="34" t="s">
        <v>46</v>
      </c>
      <c r="D231" s="34" t="s">
        <v>246</v>
      </c>
      <c r="E231" s="34" t="s">
        <v>97</v>
      </c>
      <c r="F231" s="175">
        <f>3527.6+237.5</f>
        <v>3765.1</v>
      </c>
    </row>
    <row r="232" spans="1:6" ht="75.75">
      <c r="A232" s="138" t="s">
        <v>247</v>
      </c>
      <c r="B232" s="6" t="s">
        <v>44</v>
      </c>
      <c r="C232" s="17" t="s">
        <v>46</v>
      </c>
      <c r="D232" s="17" t="s">
        <v>277</v>
      </c>
      <c r="E232" s="24"/>
      <c r="F232" s="12">
        <f>F233</f>
        <v>526.7</v>
      </c>
    </row>
    <row r="233" spans="1:6" ht="30">
      <c r="A233" s="67" t="s">
        <v>271</v>
      </c>
      <c r="B233" s="34" t="s">
        <v>44</v>
      </c>
      <c r="C233" s="34" t="s">
        <v>46</v>
      </c>
      <c r="D233" s="34" t="s">
        <v>277</v>
      </c>
      <c r="E233" s="34" t="s">
        <v>97</v>
      </c>
      <c r="F233" s="13">
        <v>526.7</v>
      </c>
    </row>
    <row r="234" spans="1:6" ht="90.75">
      <c r="A234" s="106" t="s">
        <v>249</v>
      </c>
      <c r="B234" s="6" t="s">
        <v>44</v>
      </c>
      <c r="C234" s="17" t="s">
        <v>46</v>
      </c>
      <c r="D234" s="17" t="s">
        <v>248</v>
      </c>
      <c r="E234" s="24"/>
      <c r="F234" s="12">
        <f>F235</f>
        <v>1803.5</v>
      </c>
    </row>
    <row r="235" spans="1:6" ht="30">
      <c r="A235" s="81" t="s">
        <v>272</v>
      </c>
      <c r="B235" s="34" t="s">
        <v>44</v>
      </c>
      <c r="C235" s="34" t="s">
        <v>46</v>
      </c>
      <c r="D235" s="34" t="s">
        <v>248</v>
      </c>
      <c r="E235" s="34" t="s">
        <v>102</v>
      </c>
      <c r="F235" s="175">
        <v>1803.5</v>
      </c>
    </row>
    <row r="236" spans="1:6" ht="105.75" hidden="1">
      <c r="A236" s="106" t="s">
        <v>250</v>
      </c>
      <c r="B236" s="86" t="s">
        <v>44</v>
      </c>
      <c r="C236" s="6" t="s">
        <v>46</v>
      </c>
      <c r="D236" s="6" t="s">
        <v>251</v>
      </c>
      <c r="E236" s="6"/>
      <c r="F236" s="28">
        <f>F237</f>
        <v>0</v>
      </c>
    </row>
    <row r="237" spans="1:6" ht="30" hidden="1">
      <c r="A237" s="139" t="s">
        <v>270</v>
      </c>
      <c r="B237" s="59" t="s">
        <v>44</v>
      </c>
      <c r="C237" s="58" t="s">
        <v>46</v>
      </c>
      <c r="D237" s="58" t="s">
        <v>251</v>
      </c>
      <c r="E237" s="58" t="s">
        <v>103</v>
      </c>
      <c r="F237" s="60">
        <v>0</v>
      </c>
    </row>
    <row r="238" spans="1:6" ht="15.75">
      <c r="A238" s="22" t="s">
        <v>67</v>
      </c>
      <c r="B238" s="23" t="s">
        <v>44</v>
      </c>
      <c r="C238" s="7" t="s">
        <v>68</v>
      </c>
      <c r="D238" s="8" t="s">
        <v>8</v>
      </c>
      <c r="E238" s="8" t="s">
        <v>8</v>
      </c>
      <c r="F238" s="11">
        <f>F239</f>
        <v>1369.2</v>
      </c>
    </row>
    <row r="239" spans="1:6" ht="54.75" customHeight="1">
      <c r="A239" s="46" t="s">
        <v>241</v>
      </c>
      <c r="B239" s="43" t="s">
        <v>44</v>
      </c>
      <c r="C239" s="17" t="s">
        <v>68</v>
      </c>
      <c r="D239" s="17" t="s">
        <v>244</v>
      </c>
      <c r="E239" s="6" t="s">
        <v>8</v>
      </c>
      <c r="F239" s="12">
        <f>F240</f>
        <v>1369.2</v>
      </c>
    </row>
    <row r="240" spans="1:6" ht="60.75">
      <c r="A240" s="46" t="s">
        <v>242</v>
      </c>
      <c r="B240" s="53" t="s">
        <v>44</v>
      </c>
      <c r="C240" s="54" t="s">
        <v>68</v>
      </c>
      <c r="D240" s="54" t="s">
        <v>245</v>
      </c>
      <c r="E240" s="55"/>
      <c r="F240" s="56">
        <f>F241+F243</f>
        <v>1369.2</v>
      </c>
    </row>
    <row r="241" spans="1:6" ht="90.75">
      <c r="A241" s="107" t="s">
        <v>253</v>
      </c>
      <c r="B241" s="36" t="s">
        <v>44</v>
      </c>
      <c r="C241" s="40" t="s">
        <v>68</v>
      </c>
      <c r="D241" s="40" t="s">
        <v>252</v>
      </c>
      <c r="E241" s="37" t="s">
        <v>8</v>
      </c>
      <c r="F241" s="28">
        <f>F242</f>
        <v>868.2</v>
      </c>
    </row>
    <row r="242" spans="1:6" ht="30">
      <c r="A242" s="67" t="s">
        <v>271</v>
      </c>
      <c r="B242" s="34" t="s">
        <v>44</v>
      </c>
      <c r="C242" s="34" t="s">
        <v>68</v>
      </c>
      <c r="D242" s="34" t="s">
        <v>252</v>
      </c>
      <c r="E242" s="34" t="s">
        <v>97</v>
      </c>
      <c r="F242" s="189">
        <v>868.2</v>
      </c>
    </row>
    <row r="243" spans="1:6" ht="75.75">
      <c r="A243" s="106" t="s">
        <v>255</v>
      </c>
      <c r="B243" s="36" t="s">
        <v>44</v>
      </c>
      <c r="C243" s="40" t="s">
        <v>68</v>
      </c>
      <c r="D243" s="40" t="s">
        <v>254</v>
      </c>
      <c r="E243" s="37" t="s">
        <v>8</v>
      </c>
      <c r="F243" s="28">
        <f>F244</f>
        <v>501</v>
      </c>
    </row>
    <row r="244" spans="1:6" ht="30">
      <c r="A244" s="67" t="s">
        <v>271</v>
      </c>
      <c r="B244" s="34" t="s">
        <v>44</v>
      </c>
      <c r="C244" s="34" t="s">
        <v>68</v>
      </c>
      <c r="D244" s="34" t="s">
        <v>254</v>
      </c>
      <c r="E244" s="34" t="s">
        <v>97</v>
      </c>
      <c r="F244" s="30">
        <v>501</v>
      </c>
    </row>
    <row r="245" spans="1:6" ht="15.75">
      <c r="A245" s="134" t="s">
        <v>49</v>
      </c>
      <c r="B245" s="140" t="s">
        <v>50</v>
      </c>
      <c r="C245" s="35"/>
      <c r="D245" s="35"/>
      <c r="E245" s="35"/>
      <c r="F245" s="141">
        <f>F246+F251</f>
        <v>1365.1</v>
      </c>
    </row>
    <row r="246" spans="1:6" ht="22.5" customHeight="1">
      <c r="A246" s="142" t="s">
        <v>57</v>
      </c>
      <c r="B246" s="89" t="s">
        <v>50</v>
      </c>
      <c r="C246" s="89" t="s">
        <v>58</v>
      </c>
      <c r="D246" s="89"/>
      <c r="E246" s="44"/>
      <c r="F246" s="143">
        <f>F247</f>
        <v>865.1</v>
      </c>
    </row>
    <row r="247" spans="1:6" ht="22.5" customHeight="1">
      <c r="A247" s="45" t="s">
        <v>132</v>
      </c>
      <c r="B247" s="74" t="s">
        <v>50</v>
      </c>
      <c r="C247" s="74" t="s">
        <v>58</v>
      </c>
      <c r="D247" s="74" t="s">
        <v>127</v>
      </c>
      <c r="E247" s="4"/>
      <c r="F247" s="143">
        <f>F248</f>
        <v>865.1</v>
      </c>
    </row>
    <row r="248" spans="1:6" ht="22.5" customHeight="1">
      <c r="A248" s="137" t="s">
        <v>133</v>
      </c>
      <c r="B248" s="74" t="s">
        <v>50</v>
      </c>
      <c r="C248" s="74" t="s">
        <v>58</v>
      </c>
      <c r="D248" s="74" t="s">
        <v>128</v>
      </c>
      <c r="E248" s="74"/>
      <c r="F248" s="144">
        <f>F249</f>
        <v>865.1</v>
      </c>
    </row>
    <row r="249" spans="1:6" ht="30.75" customHeight="1">
      <c r="A249" s="73" t="s">
        <v>162</v>
      </c>
      <c r="B249" s="62" t="s">
        <v>50</v>
      </c>
      <c r="C249" s="62" t="s">
        <v>58</v>
      </c>
      <c r="D249" s="62" t="s">
        <v>163</v>
      </c>
      <c r="E249" s="145"/>
      <c r="F249" s="146">
        <f>F250</f>
        <v>865.1</v>
      </c>
    </row>
    <row r="250" spans="1:6" ht="29.25" customHeight="1">
      <c r="A250" s="68" t="s">
        <v>275</v>
      </c>
      <c r="B250" s="20" t="s">
        <v>50</v>
      </c>
      <c r="C250" s="147" t="s">
        <v>58</v>
      </c>
      <c r="D250" s="147" t="s">
        <v>163</v>
      </c>
      <c r="E250" s="35" t="s">
        <v>91</v>
      </c>
      <c r="F250" s="208">
        <v>865.1</v>
      </c>
    </row>
    <row r="251" spans="1:6" ht="22.5" customHeight="1">
      <c r="A251" s="134" t="s">
        <v>55</v>
      </c>
      <c r="B251" s="135" t="s">
        <v>50</v>
      </c>
      <c r="C251" s="140" t="s">
        <v>56</v>
      </c>
      <c r="D251" s="35"/>
      <c r="E251" s="35"/>
      <c r="F251" s="143">
        <f>F252</f>
        <v>500</v>
      </c>
    </row>
    <row r="252" spans="1:6" ht="22.5" customHeight="1">
      <c r="A252" s="45" t="s">
        <v>132</v>
      </c>
      <c r="B252" s="74" t="s">
        <v>50</v>
      </c>
      <c r="C252" s="74" t="s">
        <v>56</v>
      </c>
      <c r="D252" s="74" t="s">
        <v>127</v>
      </c>
      <c r="E252" s="35"/>
      <c r="F252" s="143">
        <f>F253</f>
        <v>500</v>
      </c>
    </row>
    <row r="253" spans="1:6" ht="22.5" customHeight="1">
      <c r="A253" s="137" t="s">
        <v>133</v>
      </c>
      <c r="B253" s="74" t="s">
        <v>50</v>
      </c>
      <c r="C253" s="74" t="s">
        <v>56</v>
      </c>
      <c r="D253" s="74" t="s">
        <v>128</v>
      </c>
      <c r="E253" s="4"/>
      <c r="F253" s="149">
        <f>F254+F256</f>
        <v>500</v>
      </c>
    </row>
    <row r="254" spans="1:6" ht="30.75" customHeight="1">
      <c r="A254" s="104" t="s">
        <v>165</v>
      </c>
      <c r="B254" s="150" t="s">
        <v>50</v>
      </c>
      <c r="C254" s="89" t="s">
        <v>56</v>
      </c>
      <c r="D254" s="89" t="s">
        <v>164</v>
      </c>
      <c r="E254" s="44"/>
      <c r="F254" s="151">
        <f>F255</f>
        <v>300</v>
      </c>
    </row>
    <row r="255" spans="1:6" ht="33.75" customHeight="1">
      <c r="A255" s="81" t="s">
        <v>276</v>
      </c>
      <c r="B255" s="20" t="s">
        <v>50</v>
      </c>
      <c r="C255" s="20" t="s">
        <v>56</v>
      </c>
      <c r="D255" s="20" t="s">
        <v>164</v>
      </c>
      <c r="E255" s="20" t="s">
        <v>92</v>
      </c>
      <c r="F255" s="148">
        <v>300</v>
      </c>
    </row>
    <row r="256" spans="1:6" ht="50.25" customHeight="1">
      <c r="A256" s="104" t="s">
        <v>168</v>
      </c>
      <c r="B256" s="150" t="s">
        <v>50</v>
      </c>
      <c r="C256" s="89" t="s">
        <v>56</v>
      </c>
      <c r="D256" s="89" t="s">
        <v>166</v>
      </c>
      <c r="E256" s="44"/>
      <c r="F256" s="146">
        <f>F257</f>
        <v>200</v>
      </c>
    </row>
    <row r="257" spans="1:6" ht="28.5" customHeight="1">
      <c r="A257" s="67" t="s">
        <v>200</v>
      </c>
      <c r="B257" s="20" t="s">
        <v>50</v>
      </c>
      <c r="C257" s="20" t="s">
        <v>56</v>
      </c>
      <c r="D257" s="20" t="s">
        <v>167</v>
      </c>
      <c r="E257" s="20" t="s">
        <v>92</v>
      </c>
      <c r="F257" s="148">
        <v>200</v>
      </c>
    </row>
    <row r="258" spans="1:6" ht="15.75">
      <c r="A258" s="42" t="s">
        <v>48</v>
      </c>
      <c r="B258" s="6" t="s">
        <v>51</v>
      </c>
      <c r="C258" s="6"/>
      <c r="D258" s="6" t="s">
        <v>8</v>
      </c>
      <c r="E258" s="6" t="s">
        <v>8</v>
      </c>
      <c r="F258" s="12">
        <f>F259</f>
        <v>539.8</v>
      </c>
    </row>
    <row r="259" spans="1:6" ht="15.75">
      <c r="A259" s="22" t="s">
        <v>73</v>
      </c>
      <c r="B259" s="6" t="s">
        <v>51</v>
      </c>
      <c r="C259" s="7" t="s">
        <v>72</v>
      </c>
      <c r="D259" s="8" t="s">
        <v>8</v>
      </c>
      <c r="E259" s="8" t="s">
        <v>8</v>
      </c>
      <c r="F259" s="12">
        <f>F260</f>
        <v>539.8</v>
      </c>
    </row>
    <row r="260" spans="1:6" ht="48.75" customHeight="1">
      <c r="A260" s="46" t="s">
        <v>241</v>
      </c>
      <c r="B260" s="6" t="s">
        <v>51</v>
      </c>
      <c r="C260" s="47" t="s">
        <v>72</v>
      </c>
      <c r="D260" s="47" t="s">
        <v>244</v>
      </c>
      <c r="E260" s="48"/>
      <c r="F260" s="16">
        <f>F261</f>
        <v>539.8</v>
      </c>
    </row>
    <row r="261" spans="1:6" ht="75.75">
      <c r="A261" s="46" t="s">
        <v>256</v>
      </c>
      <c r="B261" s="6" t="s">
        <v>51</v>
      </c>
      <c r="C261" s="33" t="s">
        <v>72</v>
      </c>
      <c r="D261" s="33" t="s">
        <v>259</v>
      </c>
      <c r="E261" s="24"/>
      <c r="F261" s="12">
        <f>F262+F264</f>
        <v>539.8</v>
      </c>
    </row>
    <row r="262" spans="1:6" ht="90.75">
      <c r="A262" s="106" t="s">
        <v>257</v>
      </c>
      <c r="B262" s="87" t="s">
        <v>51</v>
      </c>
      <c r="C262" s="88" t="s">
        <v>72</v>
      </c>
      <c r="D262" s="89" t="s">
        <v>260</v>
      </c>
      <c r="E262" s="19"/>
      <c r="F262" s="78">
        <f>F263</f>
        <v>439.8</v>
      </c>
    </row>
    <row r="263" spans="1:6" ht="30">
      <c r="A263" s="67" t="s">
        <v>271</v>
      </c>
      <c r="B263" s="49" t="s">
        <v>51</v>
      </c>
      <c r="C263" s="49" t="s">
        <v>72</v>
      </c>
      <c r="D263" s="50" t="s">
        <v>260</v>
      </c>
      <c r="E263" s="50" t="s">
        <v>97</v>
      </c>
      <c r="F263" s="13">
        <v>439.8</v>
      </c>
    </row>
    <row r="264" spans="1:6" ht="90.75">
      <c r="A264" s="106" t="s">
        <v>258</v>
      </c>
      <c r="B264" s="87" t="s">
        <v>51</v>
      </c>
      <c r="C264" s="88" t="s">
        <v>72</v>
      </c>
      <c r="D264" s="89" t="s">
        <v>261</v>
      </c>
      <c r="E264" s="19"/>
      <c r="F264" s="78">
        <f>F265</f>
        <v>100</v>
      </c>
    </row>
    <row r="265" spans="1:6" ht="30">
      <c r="A265" s="67" t="s">
        <v>271</v>
      </c>
      <c r="B265" s="49" t="s">
        <v>51</v>
      </c>
      <c r="C265" s="49" t="s">
        <v>72</v>
      </c>
      <c r="D265" s="50" t="s">
        <v>261</v>
      </c>
      <c r="E265" s="50" t="s">
        <v>97</v>
      </c>
      <c r="F265" s="13">
        <v>100</v>
      </c>
    </row>
    <row r="266" spans="1:6" ht="22.5" customHeight="1">
      <c r="A266" s="152" t="s">
        <v>15</v>
      </c>
      <c r="B266" s="150" t="s">
        <v>69</v>
      </c>
      <c r="C266" s="44"/>
      <c r="D266" s="44"/>
      <c r="E266" s="44"/>
      <c r="F266" s="153">
        <f>F267</f>
        <v>100</v>
      </c>
    </row>
    <row r="267" spans="1:6" ht="30.75" customHeight="1">
      <c r="A267" s="18" t="s">
        <v>71</v>
      </c>
      <c r="B267" s="39" t="s">
        <v>69</v>
      </c>
      <c r="C267" s="17" t="s">
        <v>70</v>
      </c>
      <c r="D267" s="6" t="s">
        <v>8</v>
      </c>
      <c r="E267" s="6" t="s">
        <v>17</v>
      </c>
      <c r="F267" s="12">
        <f>F268</f>
        <v>100</v>
      </c>
    </row>
    <row r="268" spans="1:6" ht="22.5" customHeight="1">
      <c r="A268" s="45" t="s">
        <v>132</v>
      </c>
      <c r="B268" s="23" t="s">
        <v>69</v>
      </c>
      <c r="C268" s="7" t="s">
        <v>70</v>
      </c>
      <c r="D268" s="7" t="s">
        <v>127</v>
      </c>
      <c r="E268" s="8" t="s">
        <v>8</v>
      </c>
      <c r="F268" s="11">
        <f>F269</f>
        <v>100</v>
      </c>
    </row>
    <row r="269" spans="1:6" ht="22.5" customHeight="1">
      <c r="A269" s="154" t="s">
        <v>133</v>
      </c>
      <c r="B269" s="47" t="s">
        <v>69</v>
      </c>
      <c r="C269" s="47" t="s">
        <v>70</v>
      </c>
      <c r="D269" s="47" t="s">
        <v>128</v>
      </c>
      <c r="E269" s="155"/>
      <c r="F269" s="149">
        <f>F270</f>
        <v>100</v>
      </c>
    </row>
    <row r="270" spans="1:6" ht="30.75">
      <c r="A270" s="18" t="s">
        <v>170</v>
      </c>
      <c r="B270" s="39" t="s">
        <v>69</v>
      </c>
      <c r="C270" s="17" t="s">
        <v>70</v>
      </c>
      <c r="D270" s="17" t="s">
        <v>169</v>
      </c>
      <c r="E270" s="24"/>
      <c r="F270" s="12">
        <f>F271</f>
        <v>100</v>
      </c>
    </row>
    <row r="271" spans="1:6" ht="22.5" customHeight="1">
      <c r="A271" s="68" t="s">
        <v>82</v>
      </c>
      <c r="B271" s="34" t="s">
        <v>69</v>
      </c>
      <c r="C271" s="34" t="s">
        <v>70</v>
      </c>
      <c r="D271" s="34" t="s">
        <v>169</v>
      </c>
      <c r="E271" s="34" t="s">
        <v>199</v>
      </c>
      <c r="F271" s="13">
        <v>100</v>
      </c>
    </row>
    <row r="272" spans="1:6" ht="16.5" thickBot="1">
      <c r="A272" s="51" t="s">
        <v>52</v>
      </c>
      <c r="B272" s="52"/>
      <c r="C272" s="52"/>
      <c r="D272" s="52"/>
      <c r="E272" s="52"/>
      <c r="F272" s="15">
        <f>F15+F104+F123+F157+F224+F258+F245+F218+F266+F95</f>
        <v>93620.80000000002</v>
      </c>
    </row>
    <row r="273" ht="12.75">
      <c r="F273" s="32"/>
    </row>
    <row r="274" ht="12.75">
      <c r="F274" s="32"/>
    </row>
    <row r="275" ht="12.75">
      <c r="F275" s="32"/>
    </row>
    <row r="276" ht="12.75">
      <c r="F276" s="32"/>
    </row>
    <row r="277" ht="12.75">
      <c r="F277" s="32"/>
    </row>
    <row r="278" ht="12.75">
      <c r="F278" s="32"/>
    </row>
    <row r="279" ht="12.75">
      <c r="F279" s="32"/>
    </row>
    <row r="280" ht="12.75">
      <c r="F280" s="32"/>
    </row>
    <row r="281" ht="12.75">
      <c r="F281" s="32"/>
    </row>
    <row r="282" ht="12.75">
      <c r="F282" s="32"/>
    </row>
    <row r="283" ht="12.75">
      <c r="F283" s="32"/>
    </row>
    <row r="284" ht="12.75">
      <c r="F284" s="32"/>
    </row>
    <row r="285" ht="12.75">
      <c r="F285" s="32"/>
    </row>
    <row r="286" ht="12.75">
      <c r="F286" s="32"/>
    </row>
    <row r="287" ht="12.75">
      <c r="F287" s="32"/>
    </row>
    <row r="288" ht="12.75">
      <c r="F288" s="32"/>
    </row>
    <row r="289" ht="12.75">
      <c r="F289" s="32"/>
    </row>
    <row r="290" ht="12.75">
      <c r="F290" s="32"/>
    </row>
    <row r="291" ht="12.75">
      <c r="F291" s="32"/>
    </row>
    <row r="292" ht="12.75">
      <c r="F292" s="32"/>
    </row>
    <row r="293" ht="12.75">
      <c r="F293" s="32"/>
    </row>
    <row r="294" ht="12.75">
      <c r="F294" s="32"/>
    </row>
    <row r="295" ht="12.75">
      <c r="F295" s="32"/>
    </row>
    <row r="296" ht="12.75">
      <c r="F296" s="32"/>
    </row>
    <row r="297" ht="12.75">
      <c r="F297" s="32"/>
    </row>
    <row r="298" ht="12.75">
      <c r="F298" s="32"/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  <row r="306" ht="12.75">
      <c r="F306" s="32"/>
    </row>
    <row r="307" ht="12.75">
      <c r="F307" s="32"/>
    </row>
    <row r="308" ht="12.75">
      <c r="F308" s="32"/>
    </row>
    <row r="309" ht="12.75">
      <c r="F309" s="32"/>
    </row>
    <row r="310" ht="12.75">
      <c r="F310" s="32"/>
    </row>
    <row r="311" ht="12.75">
      <c r="F311" s="32"/>
    </row>
    <row r="312" ht="12.75">
      <c r="F312" s="32"/>
    </row>
    <row r="313" ht="12.75">
      <c r="F313" s="32"/>
    </row>
    <row r="314" ht="12.75">
      <c r="F314" s="32"/>
    </row>
    <row r="315" ht="12.75">
      <c r="F315" s="32"/>
    </row>
    <row r="316" ht="12.75">
      <c r="F316" s="32"/>
    </row>
    <row r="317" ht="12.75">
      <c r="F317" s="32"/>
    </row>
    <row r="318" ht="12.75">
      <c r="F318" s="32"/>
    </row>
    <row r="319" ht="12.75">
      <c r="F319" s="32"/>
    </row>
    <row r="320" ht="12.75">
      <c r="F320" s="32"/>
    </row>
    <row r="321" ht="12.75">
      <c r="F321" s="32"/>
    </row>
    <row r="322" ht="12.75">
      <c r="F322" s="32"/>
    </row>
    <row r="323" ht="12.75">
      <c r="F323" s="32"/>
    </row>
    <row r="324" ht="12.75">
      <c r="F324" s="32"/>
    </row>
    <row r="325" ht="12.75">
      <c r="F325" s="32"/>
    </row>
  </sheetData>
  <sheetProtection/>
  <mergeCells count="9">
    <mergeCell ref="A9:F11"/>
    <mergeCell ref="A1:F1"/>
    <mergeCell ref="A2:F2"/>
    <mergeCell ref="A3:F3"/>
    <mergeCell ref="A4:F4"/>
    <mergeCell ref="A5:F5"/>
    <mergeCell ref="D6:F6"/>
    <mergeCell ref="C7:F7"/>
    <mergeCell ref="D8:F8"/>
  </mergeCells>
  <printOptions horizontalCentered="1"/>
  <pageMargins left="1.1811023622047245" right="0.5905511811023623" top="0.5905511811023623" bottom="0.5905511811023623" header="0.5118110236220472" footer="0.5118110236220472"/>
  <pageSetup fitToHeight="7" fitToWidth="1" horizontalDpi="1200" verticalDpi="12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Ира</cp:lastModifiedBy>
  <cp:lastPrinted>2014-02-14T11:26:26Z</cp:lastPrinted>
  <dcterms:created xsi:type="dcterms:W3CDTF">2008-08-29T04:55:50Z</dcterms:created>
  <dcterms:modified xsi:type="dcterms:W3CDTF">2014-02-28T07:43:43Z</dcterms:modified>
  <cp:category/>
  <cp:version/>
  <cp:contentType/>
  <cp:contentStatus/>
</cp:coreProperties>
</file>