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13920" windowHeight="8700" activeTab="0"/>
  </bookViews>
  <sheets>
    <sheet name="II" sheetId="1" r:id="rId1"/>
  </sheets>
  <definedNames>
    <definedName name="_xlnm.Print_Titles" localSheetId="0">'II'!$15:$16</definedName>
    <definedName name="_xlnm.Print_Area" localSheetId="0">'II'!$A$1:$J$287</definedName>
  </definedNames>
  <calcPr fullCalcOnLoad="1"/>
</workbook>
</file>

<file path=xl/sharedStrings.xml><?xml version="1.0" encoding="utf-8"?>
<sst xmlns="http://schemas.openxmlformats.org/spreadsheetml/2006/main" count="1570" uniqueCount="329">
  <si>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</si>
  <si>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</si>
  <si>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</si>
  <si>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</si>
  <si>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</si>
  <si>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</si>
  <si>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</si>
  <si>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</si>
  <si>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</si>
  <si>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</si>
  <si>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</si>
  <si>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</si>
  <si>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</si>
  <si>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</si>
  <si>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</si>
  <si>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</si>
  <si>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01</t>
  </si>
  <si>
    <t>002</t>
  </si>
  <si>
    <t/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</si>
  <si>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</si>
  <si>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</si>
  <si>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</si>
  <si>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</si>
  <si>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</si>
  <si>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</si>
  <si>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Обслуживание государственного и муниципального долга</t>
  </si>
  <si>
    <t>0111</t>
  </si>
  <si>
    <t>Резервные фонды</t>
  </si>
  <si>
    <t>Другие общегосударственные вопросы</t>
  </si>
  <si>
    <t>111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</si>
  <si>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</si>
  <si>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</si>
  <si>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</si>
  <si>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</si>
  <si>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</si>
  <si>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</si>
  <si>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</si>
  <si>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</si>
  <si>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</si>
  <si>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</si>
  <si>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</si>
  <si>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</si>
  <si>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</si>
  <si>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</si>
  <si>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</si>
  <si>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</si>
  <si>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</si>
  <si>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</si>
  <si>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</si>
  <si>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</si>
  <si>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</si>
  <si>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</si>
  <si>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</si>
  <si>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 и средства массовой информации</t>
  </si>
  <si>
    <t>0800</t>
  </si>
  <si>
    <t>Физическая культура и спорт</t>
  </si>
  <si>
    <t>Социальная политика</t>
  </si>
  <si>
    <t>1000</t>
  </si>
  <si>
    <t>1100</t>
  </si>
  <si>
    <t>915</t>
  </si>
  <si>
    <t>917</t>
  </si>
  <si>
    <t>Культура</t>
  </si>
  <si>
    <t>0801</t>
  </si>
  <si>
    <t>2.1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</si>
  <si>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</si>
  <si>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</si>
  <si>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</si>
  <si>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</si>
  <si>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УТВЕРЖДЕНА</t>
  </si>
  <si>
    <t>866</t>
  </si>
  <si>
    <t>Бюджетные ассигнования на год (тысяч рублей)</t>
  </si>
  <si>
    <t>Пенсионное обеспечение</t>
  </si>
  <si>
    <t>Социальное обеспечение населения</t>
  </si>
  <si>
    <t>1001</t>
  </si>
  <si>
    <t>1003</t>
  </si>
  <si>
    <t>Образование</t>
  </si>
  <si>
    <t>Молодежная политика и оздоровление детей</t>
  </si>
  <si>
    <t>0700</t>
  </si>
  <si>
    <t>0707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</si>
  <si>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</si>
  <si>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</si>
  <si>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</si>
  <si>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Другие вопросы в области культуры, кинематографии </t>
  </si>
  <si>
    <t>1102</t>
  </si>
  <si>
    <t>Массовый  спорт</t>
  </si>
  <si>
    <t>0804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</si>
  <si>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</si>
  <si>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</si>
  <si>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</si>
  <si>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</si>
  <si>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</si>
  <si>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</si>
  <si>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Жилищное хозяйство</t>
  </si>
  <si>
    <t>0409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</si>
  <si>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</si>
  <si>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</si>
  <si>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</si>
  <si>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</si>
  <si>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</si>
  <si>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</si>
  <si>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</si>
  <si>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Дорожное хозяйство (дорожные фонды)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</si>
  <si>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</si>
  <si>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Администрация муниципального образования Мгинское городское поселение  Кировского муниципального района Ленинградской области</t>
  </si>
  <si>
    <t>Совет депутатов муниципального образования Мгинское городское поселение  Кировского муниципального района Ленинградской области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</si>
  <si>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</si>
  <si>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</si>
  <si>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Приложение 9</t>
  </si>
  <si>
    <t>112</t>
  </si>
  <si>
    <t>321</t>
  </si>
  <si>
    <t>313</t>
  </si>
  <si>
    <t>0107</t>
  </si>
  <si>
    <t>Обеспечение проведения выборов и референдумов</t>
  </si>
  <si>
    <t>121</t>
  </si>
  <si>
    <t>122</t>
  </si>
  <si>
    <t>242</t>
  </si>
  <si>
    <t>244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</si>
  <si>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</si>
  <si>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</si>
  <si>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</si>
  <si>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243</t>
  </si>
  <si>
    <t>100</t>
  </si>
  <si>
    <t>456</t>
  </si>
  <si>
    <t>бюджета МО Мгинское городское поселение на 2014 год</t>
  </si>
  <si>
    <t>67 0 0000</t>
  </si>
  <si>
    <t>Обеспечение деятельности органов местного самоуправления</t>
  </si>
  <si>
    <t>Обеспечение деятельности депутатов представительных органов муниципальных образований</t>
  </si>
  <si>
    <t>67 2 0000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</si>
  <si>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</si>
  <si>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67 2 0021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</si>
  <si>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</si>
  <si>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</si>
  <si>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</si>
  <si>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</si>
  <si>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</si>
  <si>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</si>
  <si>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</si>
  <si>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</si>
  <si>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</si>
  <si>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</si>
  <si>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</si>
  <si>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</si>
  <si>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Обеспечение деятельности Главы местной администрации</t>
  </si>
  <si>
    <t>67 5 0000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</si>
  <si>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</si>
  <si>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67 5 0021</t>
  </si>
  <si>
    <t>98 9 9601</t>
  </si>
  <si>
    <t>98 0 0000</t>
  </si>
  <si>
    <t>Непрограммные расходы органов местного самоуправления</t>
  </si>
  <si>
    <t>98 9 0000</t>
  </si>
  <si>
    <t>Непрограммные расходы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</si>
  <si>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</si>
  <si>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98 9 9605</t>
  </si>
  <si>
    <t>98 9 9608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</si>
  <si>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</si>
  <si>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местного самоуправления</t>
  </si>
  <si>
    <t>98 9 1020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</si>
  <si>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</si>
  <si>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</si>
  <si>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</si>
  <si>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</si>
  <si>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</si>
  <si>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</si>
  <si>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98 9 1003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</si>
  <si>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</si>
  <si>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98 9 1007</t>
  </si>
  <si>
    <t>98 9 1009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</si>
  <si>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</si>
  <si>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</si>
  <si>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</si>
  <si>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98 9 1011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</si>
  <si>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</si>
  <si>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</si>
  <si>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98 9 9603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</si>
  <si>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</si>
  <si>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</si>
  <si>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</si>
  <si>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</si>
  <si>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</si>
  <si>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98 9 0024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</si>
  <si>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</si>
  <si>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98 9 0308</t>
  </si>
  <si>
    <t>Доплаты к пенсиям муниципальных служащих в рамках непрограммных расходов органов местного самоуправления</t>
  </si>
  <si>
    <t>98 9 0348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</si>
  <si>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</si>
  <si>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98 9 0349</t>
  </si>
  <si>
    <t>Предоставление финансовой помощи гражданам на возмещение  затрат по газификации индивидуальных жилых домов в рамках непрограммных расходов органов местного самоуправления</t>
  </si>
  <si>
    <t>98 9 1001</t>
  </si>
  <si>
    <t>Разработка проектно-сметной документации системы водоснабжения д.Сологубовка и д.Лезье в рамках непрограммных расходов органов местного самоуправления</t>
  </si>
  <si>
    <t>98 9 8206</t>
  </si>
  <si>
    <t>Расходы на уличное освещение в рамках непрограммных расходов органов местного самоуправления</t>
  </si>
  <si>
    <t>98 9 1531</t>
  </si>
  <si>
    <t>Расходы на озеленение в рамках непрограммных расходов органов местного самоуправления</t>
  </si>
  <si>
    <t>98 9 1532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</si>
  <si>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</si>
  <si>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</si>
  <si>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</si>
  <si>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</si>
  <si>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</si>
  <si>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</si>
  <si>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98 9 0607</t>
  </si>
  <si>
    <t>Мероприятия в области жилищного хозяйства в рамках непрограммных расходов органов местного самоуправления</t>
  </si>
  <si>
    <t>98 9 0604</t>
  </si>
  <si>
    <t>98 9 1501</t>
  </si>
  <si>
    <t>98 9 1500</t>
  </si>
  <si>
    <t>98 9 0630</t>
  </si>
  <si>
    <t>98 9 0608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</si>
  <si>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</si>
  <si>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</si>
  <si>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67 9 7134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</si>
  <si>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</si>
  <si>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</si>
  <si>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</si>
  <si>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98 9 9609</t>
  </si>
  <si>
    <t xml:space="preserve">Непрограммные расходы 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</si>
  <si>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</si>
  <si>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730</t>
  </si>
  <si>
    <t>414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</si>
  <si>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</si>
  <si>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Фонд оплаты труда казенных учреждений и 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</si>
  <si>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</si>
  <si>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Пособия,  компенсации, меры социальной поддержки по публичным нормативным обязательствами</t>
  </si>
  <si>
    <t>Пособия,  компенсации  и иные социальные выплаты гражданам, кроме публичных нормативных обязательств</t>
  </si>
  <si>
    <t>05 0 0000</t>
  </si>
  <si>
    <t>05 1 0000</t>
  </si>
  <si>
    <t>05 2 0000</t>
  </si>
  <si>
    <t>07 0 0000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</si>
  <si>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</si>
  <si>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</si>
  <si>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07 1 0000</t>
  </si>
  <si>
    <t>07 2 0000</t>
  </si>
  <si>
    <t>08 0 0000</t>
  </si>
  <si>
    <t>Обеспечение мероприятий по переселению граждан из аварийного жилищного фонда в рамках непрограммных расходов органов местного самоуправления</t>
  </si>
  <si>
    <t>09 0 0000</t>
  </si>
  <si>
    <t>Муниципальная программа "Газоснабжение и газификация МО Мгинское городское поселение"</t>
  </si>
  <si>
    <t>09 0 8019</t>
  </si>
  <si>
    <t>Разработка схемы газификации в рамках муниципальной программы "Газоснабжение и газификация МО Мгинское городское поселение"</t>
  </si>
  <si>
    <t>09 0 1519</t>
  </si>
  <si>
    <t>09 0 1518</t>
  </si>
  <si>
    <t>10 0 0000</t>
  </si>
  <si>
    <t>Муниципальная программа "Развитие культуры, физической культуры и спорта в муниципальном образовании Мгинское городское поселение"</t>
  </si>
  <si>
    <t>10 1 0000</t>
  </si>
  <si>
    <t>Подпрограмма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</si>
  <si>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обеспечение деятельности муниципальных казенных учреждений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</si>
  <si>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10 1 0024</t>
  </si>
  <si>
    <t>10 1 1142</t>
  </si>
  <si>
    <t>Расходы за счет субсидии на 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</si>
  <si>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10 1 7036</t>
  </si>
  <si>
    <t>10 2 0000</t>
  </si>
  <si>
    <t>Подпрограмма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</si>
  <si>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представительных органов муниципальных образований</t>
  </si>
  <si>
    <t>67 3 0022</t>
  </si>
  <si>
    <t>08 0 0643</t>
  </si>
  <si>
    <t>08 0 0644</t>
  </si>
  <si>
    <t>05 1 1305</t>
  </si>
  <si>
    <t>05 1 1306</t>
  </si>
  <si>
    <t>05 2 1307</t>
  </si>
  <si>
    <t>05 2 1308</t>
  </si>
  <si>
    <t>Реализация мероприятий по обеспечению безопасности и бесперебойной работы газопровода в рамках муниципальной программы "Газоснабжение и газификация МО Мгинское городское поселение"</t>
  </si>
  <si>
    <t>Обеспечение пожарной безопасности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</si>
  <si>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Проведение капитального ремонта зрительного зала и аппаратной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</si>
  <si>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военно-патриотических мероприятий и мероприятий социальной направленности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</si>
  <si>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10 1 1146</t>
  </si>
  <si>
    <t>10 1 1147</t>
  </si>
  <si>
    <t>Организация и проведение мероприятий в сфере культуры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</si>
  <si>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мероприятий в области  спорта и физической культуры в рамках  подпрограммы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</si>
  <si>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10 2 1175</t>
  </si>
  <si>
    <t>Приобретение наградной и спортивной атрибутики, сувенирной продукции в рамках подпрограммы 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</si>
  <si>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10 2 1176</t>
  </si>
  <si>
    <t>Муниципальная программа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</si>
  <si>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Подпрограмма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</si>
  <si>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Подпрограмма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</si>
  <si>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</si>
  <si>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07 1 1149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</si>
  <si>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</si>
  <si>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07 1 1148</t>
  </si>
  <si>
    <t>Разработка проектно-сметной документации по реконструкции ул.Димитрова п.Мга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</si>
  <si>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07 1 8207</t>
  </si>
  <si>
    <t>Мероприятия по ремонту дворовых территорий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</si>
  <si>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07 2 1150</t>
  </si>
  <si>
    <t xml:space="preserve">Субсидии юридическим лицам на возмещение части затрат на проведение капитального ремонта общего имущества многоквартирных домов муниципального жилищного фонда  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</si>
  <si>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</si>
  <si>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Субсидии юридическим лицам на возмещение части затрат на мероприятия в области коммунального хозяйства в части водоснабжения в рамках непрограммных расходов органов местного самоуправления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</si>
  <si>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</si>
  <si>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Процентные платежи по муниципальному долгу в рамках непрограммных расходов органов местного самоуправления</t>
  </si>
  <si>
    <t>09 0 8020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</si>
  <si>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</si>
  <si>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</si>
  <si>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Фонд оплаты труда казенных учреждений и взносы по обязательному социальному страхованию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</si>
  <si>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</si>
  <si>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</si>
  <si>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Бюджетные инвестиции в объекты капитального строительства государственной (муниципальной) собственности</t>
  </si>
  <si>
    <t>Иные межбюджетные трансферты</t>
  </si>
  <si>
    <t>10 1 1141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</si>
  <si>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</si>
  <si>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</si>
  <si>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98 9 0676</t>
  </si>
  <si>
    <t>630</t>
  </si>
  <si>
    <t>05 1 9610</t>
  </si>
  <si>
    <t xml:space="preserve">Муниципальная программа "Обеспечение безопасности, жизнедеятельности на территории МО Мгинское городское поселение" </t>
  </si>
  <si>
    <t xml:space="preserve">Проведение ремонта защитных сооружений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</si>
  <si>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Обучение  должностных лиц и специалистов по гражданской обороне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</si>
  <si>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в рамках подпрограммы 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</si>
  <si>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</si>
  <si>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осуществления мероприятий по предупреждению и тушению пожаров на территории поселения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</si>
  <si>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пожарно-профилактической работы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</si>
  <si>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</si>
  <si>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</si>
  <si>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Поддержка субъектов малого предпринимательства, осуществляющим свою деятельность менее одного года, зарегистрированным и ведущим деятельность на территории МО Мгинское ГП в рамках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</si>
  <si>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ГП, в рамках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</si>
  <si>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Экспертиза проекта "Газораспределительная сеть среднего и низкого давления к индивидуальным жилым домам в п.Мга, Шоссе Революции" в рамках муниципальной программы "Газоснабжение и газификация МО Мгинское городское поселение"</t>
  </si>
  <si>
    <t>от "28" ноября  2013 г.  № 48</t>
  </si>
  <si>
    <t>98 9 8602</t>
  </si>
  <si>
    <t>(в редакции решения совета депутатов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</si>
  <si>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</si>
  <si>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05 2 1212</t>
  </si>
  <si>
    <t xml:space="preserve">Проведение ремонта пожарного водоема д.Сологубовка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</si>
  <si>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919</t>
  </si>
  <si>
    <t>07 2 1211</t>
  </si>
  <si>
    <t>Ремонт дворовой территории у д.6 по ул.Донецкая, п.Мга 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</si>
  <si>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</si>
  <si>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</si>
  <si>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09 0 8053</t>
  </si>
  <si>
    <t>98 9 1537</t>
  </si>
  <si>
    <t>Расходы на прочие мероприятия по благоустройству в составе Адресной программы в рамках непрограммных расходов органов местного самоуправления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</si>
  <si>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</si>
  <si>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стоительно-монтажные работы, в том числе авторский и строительный контроль,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</si>
  <si>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Врезка в распределительные сети газопровода низкого давления к индивидуальным жилым домам  Советский пр. д.43,47, ул.Лесная д.16,16а,17,18,18а,19,20 г.п.Мга, и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</si>
  <si>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от "27" февраля 2014г №10)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</si>
</sst>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4"/>
      <name val="Arial"/>
      <family val="2"/>
    </font>
    <font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hair"/>
      <top style="double"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dashed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50">
    <xf numFmtId="0" fontId="0" fillId="0" borderId="0" xfId="0" applyAlignment="1">
      <alignment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9" fillId="24" borderId="10" xfId="0" applyFont="1" applyFill="1" applyBorder="1" applyAlignment="1">
      <alignment horizontal="center" vertical="center"/>
    </xf>
    <xf numFmtId="49" fontId="11" fillId="20" borderId="11" xfId="53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right"/>
    </xf>
    <xf numFmtId="164" fontId="13" fillId="0" borderId="15" xfId="0" applyNumberFormat="1" applyFont="1" applyFill="1" applyBorder="1" applyAlignment="1">
      <alignment horizontal="right"/>
    </xf>
    <xf numFmtId="49" fontId="13" fillId="0" borderId="16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4" fillId="0" borderId="13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2" fillId="0" borderId="20" xfId="53" applyNumberFormat="1" applyFont="1" applyFill="1" applyBorder="1" applyAlignment="1" applyProtection="1">
      <alignment horizontal="center" vertical="center" wrapText="1"/>
      <protection/>
    </xf>
    <xf numFmtId="49" fontId="13" fillId="0" borderId="21" xfId="0" applyNumberFormat="1" applyFont="1" applyFill="1" applyBorder="1" applyAlignment="1">
      <alignment horizontal="center"/>
    </xf>
    <xf numFmtId="49" fontId="16" fillId="0" borderId="22" xfId="0" applyNumberFormat="1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>
      <alignment wrapText="1"/>
    </xf>
    <xf numFmtId="164" fontId="14" fillId="0" borderId="23" xfId="0" applyNumberFormat="1" applyFont="1" applyFill="1" applyBorder="1" applyAlignment="1">
      <alignment horizontal="right"/>
    </xf>
    <xf numFmtId="49" fontId="13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2" fillId="0" borderId="24" xfId="53" applyNumberFormat="1" applyFont="1" applyFill="1" applyBorder="1" applyAlignment="1" applyProtection="1">
      <alignment horizontal="center" vertical="center" wrapText="1"/>
      <protection/>
    </xf>
    <xf numFmtId="49" fontId="12" fillId="0" borderId="25" xfId="53" applyNumberFormat="1" applyFont="1" applyFill="1" applyBorder="1" applyAlignment="1" applyProtection="1">
      <alignment horizontal="center" vertical="center" wrapText="1"/>
      <protection/>
    </xf>
    <xf numFmtId="49" fontId="13" fillId="0" borderId="26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right"/>
    </xf>
    <xf numFmtId="164" fontId="13" fillId="0" borderId="28" xfId="0" applyNumberFormat="1" applyFont="1" applyFill="1" applyBorder="1" applyAlignment="1">
      <alignment horizontal="right"/>
    </xf>
    <xf numFmtId="164" fontId="14" fillId="0" borderId="29" xfId="0" applyNumberFormat="1" applyFont="1" applyFill="1" applyBorder="1" applyAlignment="1">
      <alignment horizontal="right"/>
    </xf>
    <xf numFmtId="49" fontId="13" fillId="0" borderId="30" xfId="0" applyNumberFormat="1" applyFont="1" applyFill="1" applyBorder="1" applyAlignment="1">
      <alignment horizontal="left" wrapText="1"/>
    </xf>
    <xf numFmtId="49" fontId="15" fillId="0" borderId="21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164" fontId="14" fillId="0" borderId="31" xfId="0" applyNumberFormat="1" applyFont="1" applyFill="1" applyBorder="1" applyAlignment="1">
      <alignment horizontal="right"/>
    </xf>
    <xf numFmtId="49" fontId="14" fillId="0" borderId="32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left" wrapText="1"/>
    </xf>
    <xf numFmtId="164" fontId="13" fillId="0" borderId="34" xfId="0" applyNumberFormat="1" applyFont="1" applyFill="1" applyBorder="1" applyAlignment="1">
      <alignment horizontal="right"/>
    </xf>
    <xf numFmtId="164" fontId="13" fillId="0" borderId="35" xfId="0" applyNumberFormat="1" applyFont="1" applyFill="1" applyBorder="1" applyAlignment="1">
      <alignment horizontal="right"/>
    </xf>
    <xf numFmtId="164" fontId="13" fillId="0" borderId="36" xfId="0" applyNumberFormat="1" applyFont="1" applyFill="1" applyBorder="1" applyAlignment="1">
      <alignment horizontal="right"/>
    </xf>
    <xf numFmtId="164" fontId="14" fillId="0" borderId="37" xfId="0" applyNumberFormat="1" applyFont="1" applyFill="1" applyBorder="1" applyAlignment="1">
      <alignment horizontal="right"/>
    </xf>
    <xf numFmtId="49" fontId="13" fillId="0" borderId="38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4" fillId="0" borderId="38" xfId="0" applyNumberFormat="1" applyFont="1" applyFill="1" applyBorder="1" applyAlignment="1">
      <alignment horizontal="center"/>
    </xf>
    <xf numFmtId="49" fontId="14" fillId="0" borderId="38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164" fontId="13" fillId="0" borderId="31" xfId="0" applyNumberFormat="1" applyFont="1" applyFill="1" applyBorder="1" applyAlignment="1">
      <alignment horizontal="right"/>
    </xf>
    <xf numFmtId="164" fontId="13" fillId="0" borderId="36" xfId="0" applyNumberFormat="1" applyFont="1" applyFill="1" applyBorder="1" applyAlignment="1">
      <alignment horizontal="right"/>
    </xf>
    <xf numFmtId="164" fontId="13" fillId="0" borderId="15" xfId="0" applyNumberFormat="1" applyFont="1" applyFill="1" applyBorder="1" applyAlignment="1">
      <alignment horizontal="right"/>
    </xf>
    <xf numFmtId="165" fontId="13" fillId="0" borderId="14" xfId="0" applyNumberFormat="1" applyFont="1" applyFill="1" applyBorder="1" applyAlignment="1">
      <alignment horizontal="right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64" fontId="13" fillId="0" borderId="41" xfId="0" applyNumberFormat="1" applyFont="1" applyFill="1" applyBorder="1" applyAlignment="1">
      <alignment horizontal="right"/>
    </xf>
    <xf numFmtId="49" fontId="13" fillId="0" borderId="42" xfId="0" applyNumberFormat="1" applyFont="1" applyFill="1" applyBorder="1" applyAlignment="1">
      <alignment horizontal="center"/>
    </xf>
    <xf numFmtId="164" fontId="14" fillId="0" borderId="43" xfId="0" applyNumberFormat="1" applyFont="1" applyFill="1" applyBorder="1" applyAlignment="1">
      <alignment horizontal="right"/>
    </xf>
    <xf numFmtId="49" fontId="15" fillId="0" borderId="16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164" fontId="14" fillId="0" borderId="34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 horizontal="center"/>
    </xf>
    <xf numFmtId="164" fontId="14" fillId="0" borderId="29" xfId="0" applyNumberFormat="1" applyFont="1" applyFill="1" applyBorder="1" applyAlignment="1">
      <alignment horizontal="right"/>
    </xf>
    <xf numFmtId="49" fontId="14" fillId="0" borderId="32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164" fontId="14" fillId="0" borderId="23" xfId="0" applyNumberFormat="1" applyFont="1" applyFill="1" applyBorder="1" applyAlignment="1">
      <alignment horizontal="right"/>
    </xf>
    <xf numFmtId="164" fontId="13" fillId="0" borderId="41" xfId="0" applyNumberFormat="1" applyFont="1" applyFill="1" applyBorder="1" applyAlignment="1">
      <alignment horizontal="right"/>
    </xf>
    <xf numFmtId="164" fontId="13" fillId="0" borderId="44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64" fontId="14" fillId="0" borderId="45" xfId="0" applyNumberFormat="1" applyFont="1" applyFill="1" applyBorder="1" applyAlignment="1">
      <alignment horizontal="right"/>
    </xf>
    <xf numFmtId="164" fontId="15" fillId="0" borderId="15" xfId="0" applyNumberFormat="1" applyFont="1" applyFill="1" applyBorder="1" applyAlignment="1">
      <alignment horizontal="right"/>
    </xf>
    <xf numFmtId="164" fontId="14" fillId="0" borderId="15" xfId="0" applyNumberFormat="1" applyFont="1" applyFill="1" applyBorder="1" applyAlignment="1">
      <alignment horizontal="right"/>
    </xf>
    <xf numFmtId="49" fontId="14" fillId="0" borderId="16" xfId="0" applyNumberFormat="1" applyFont="1" applyFill="1" applyBorder="1" applyAlignment="1">
      <alignment horizontal="center"/>
    </xf>
    <xf numFmtId="164" fontId="15" fillId="0" borderId="44" xfId="0" applyNumberFormat="1" applyFont="1" applyFill="1" applyBorder="1" applyAlignment="1">
      <alignment horizontal="right"/>
    </xf>
    <xf numFmtId="164" fontId="15" fillId="0" borderId="28" xfId="0" applyNumberFormat="1" applyFont="1" applyFill="1" applyBorder="1" applyAlignment="1">
      <alignment horizontal="right"/>
    </xf>
    <xf numFmtId="164" fontId="13" fillId="0" borderId="35" xfId="0" applyNumberFormat="1" applyFont="1" applyFill="1" applyBorder="1" applyAlignment="1">
      <alignment horizontal="right"/>
    </xf>
    <xf numFmtId="164" fontId="14" fillId="0" borderId="43" xfId="0" applyNumberFormat="1" applyFont="1" applyFill="1" applyBorder="1" applyAlignment="1">
      <alignment horizontal="right"/>
    </xf>
    <xf numFmtId="164" fontId="13" fillId="0" borderId="46" xfId="0" applyNumberFormat="1" applyFont="1" applyFill="1" applyBorder="1" applyAlignment="1">
      <alignment horizontal="right"/>
    </xf>
    <xf numFmtId="49" fontId="13" fillId="0" borderId="47" xfId="0" applyNumberFormat="1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164" fontId="14" fillId="0" borderId="35" xfId="0" applyNumberFormat="1" applyFont="1" applyFill="1" applyBorder="1" applyAlignment="1">
      <alignment horizontal="right"/>
    </xf>
    <xf numFmtId="164" fontId="14" fillId="0" borderId="45" xfId="0" applyNumberFormat="1" applyFont="1" applyFill="1" applyBorder="1" applyAlignment="1">
      <alignment horizontal="right"/>
    </xf>
    <xf numFmtId="49" fontId="15" fillId="0" borderId="16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right"/>
    </xf>
    <xf numFmtId="49" fontId="13" fillId="0" borderId="48" xfId="0" applyNumberFormat="1" applyFont="1" applyFill="1" applyBorder="1" applyAlignment="1">
      <alignment horizontal="left" wrapText="1"/>
    </xf>
    <xf numFmtId="165" fontId="13" fillId="0" borderId="15" xfId="0" applyNumberFormat="1" applyFont="1" applyFill="1" applyBorder="1" applyAlignment="1">
      <alignment horizontal="right"/>
    </xf>
    <xf numFmtId="165" fontId="14" fillId="0" borderId="23" xfId="0" applyNumberFormat="1" applyFont="1" applyFill="1" applyBorder="1" applyAlignment="1">
      <alignment horizontal="right"/>
    </xf>
    <xf numFmtId="49" fontId="13" fillId="0" borderId="33" xfId="0" applyNumberFormat="1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/>
    </xf>
    <xf numFmtId="165" fontId="14" fillId="0" borderId="49" xfId="0" applyNumberFormat="1" applyFont="1" applyFill="1" applyBorder="1" applyAlignment="1">
      <alignment horizontal="right"/>
    </xf>
    <xf numFmtId="49" fontId="14" fillId="0" borderId="50" xfId="0" applyNumberFormat="1" applyFont="1" applyFill="1" applyBorder="1" applyAlignment="1">
      <alignment horizontal="left" wrapText="1"/>
    </xf>
    <xf numFmtId="164" fontId="13" fillId="0" borderId="31" xfId="0" applyNumberFormat="1" applyFont="1" applyFill="1" applyBorder="1" applyAlignment="1">
      <alignment horizontal="right"/>
    </xf>
    <xf numFmtId="164" fontId="14" fillId="0" borderId="44" xfId="0" applyNumberFormat="1" applyFont="1" applyFill="1" applyBorder="1" applyAlignment="1">
      <alignment horizontal="right"/>
    </xf>
    <xf numFmtId="165" fontId="13" fillId="0" borderId="36" xfId="0" applyNumberFormat="1" applyFont="1" applyFill="1" applyBorder="1" applyAlignment="1">
      <alignment horizontal="right"/>
    </xf>
    <xf numFmtId="165" fontId="13" fillId="0" borderId="41" xfId="0" applyNumberFormat="1" applyFont="1" applyFill="1" applyBorder="1" applyAlignment="1">
      <alignment horizontal="right"/>
    </xf>
    <xf numFmtId="49" fontId="13" fillId="0" borderId="30" xfId="0" applyNumberFormat="1" applyFont="1" applyFill="1" applyBorder="1" applyAlignment="1">
      <alignment horizontal="left" wrapText="1"/>
    </xf>
    <xf numFmtId="178" fontId="13" fillId="0" borderId="47" xfId="0" applyNumberFormat="1" applyFont="1" applyFill="1" applyBorder="1" applyAlignment="1">
      <alignment horizontal="left" wrapText="1"/>
    </xf>
    <xf numFmtId="49" fontId="14" fillId="0" borderId="16" xfId="0" applyNumberFormat="1" applyFont="1" applyFill="1" applyBorder="1" applyAlignment="1">
      <alignment horizontal="center"/>
    </xf>
    <xf numFmtId="164" fontId="14" fillId="0" borderId="35" xfId="0" applyNumberFormat="1" applyFont="1" applyFill="1" applyBorder="1" applyAlignment="1">
      <alignment horizontal="right"/>
    </xf>
    <xf numFmtId="164" fontId="13" fillId="0" borderId="28" xfId="0" applyNumberFormat="1" applyFont="1" applyFill="1" applyBorder="1" applyAlignment="1">
      <alignment horizontal="right"/>
    </xf>
    <xf numFmtId="49" fontId="13" fillId="0" borderId="51" xfId="0" applyNumberFormat="1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51" xfId="0" applyNumberFormat="1" applyFont="1" applyFill="1" applyBorder="1" applyAlignment="1">
      <alignment horizontal="left" wrapText="1"/>
    </xf>
    <xf numFmtId="49" fontId="14" fillId="0" borderId="52" xfId="0" applyNumberFormat="1" applyFont="1" applyFill="1" applyBorder="1" applyAlignment="1">
      <alignment horizontal="center"/>
    </xf>
    <xf numFmtId="49" fontId="13" fillId="0" borderId="53" xfId="0" applyNumberFormat="1" applyFont="1" applyFill="1" applyBorder="1" applyAlignment="1">
      <alignment horizontal="center"/>
    </xf>
    <xf numFmtId="49" fontId="14" fillId="0" borderId="54" xfId="0" applyNumberFormat="1" applyFont="1" applyFill="1" applyBorder="1" applyAlignment="1">
      <alignment horizontal="center"/>
    </xf>
    <xf numFmtId="49" fontId="14" fillId="0" borderId="55" xfId="0" applyNumberFormat="1" applyFont="1" applyFill="1" applyBorder="1" applyAlignment="1">
      <alignment horizontal="center"/>
    </xf>
    <xf numFmtId="49" fontId="14" fillId="0" borderId="56" xfId="0" applyNumberFormat="1" applyFont="1" applyFill="1" applyBorder="1" applyAlignment="1">
      <alignment horizontal="center"/>
    </xf>
    <xf numFmtId="49" fontId="13" fillId="0" borderId="54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right"/>
    </xf>
    <xf numFmtId="164" fontId="13" fillId="0" borderId="44" xfId="0" applyNumberFormat="1" applyFont="1" applyFill="1" applyBorder="1" applyAlignment="1">
      <alignment horizontal="right"/>
    </xf>
    <xf numFmtId="49" fontId="15" fillId="0" borderId="38" xfId="0" applyNumberFormat="1" applyFont="1" applyFill="1" applyBorder="1" applyAlignment="1">
      <alignment horizontal="center"/>
    </xf>
    <xf numFmtId="165" fontId="14" fillId="0" borderId="29" xfId="0" applyNumberFormat="1" applyFont="1" applyFill="1" applyBorder="1" applyAlignment="1">
      <alignment horizontal="right"/>
    </xf>
    <xf numFmtId="164" fontId="14" fillId="0" borderId="34" xfId="0" applyNumberFormat="1" applyFont="1" applyFill="1" applyBorder="1" applyAlignment="1">
      <alignment horizontal="right"/>
    </xf>
    <xf numFmtId="0" fontId="9" fillId="24" borderId="57" xfId="0" applyFont="1" applyFill="1" applyBorder="1" applyAlignment="1">
      <alignment horizontal="center" vertical="center"/>
    </xf>
    <xf numFmtId="49" fontId="11" fillId="20" borderId="58" xfId="53" applyNumberFormat="1" applyFont="1" applyFill="1" applyBorder="1" applyAlignment="1" applyProtection="1">
      <alignment horizontal="center" vertical="center" wrapText="1"/>
      <protection/>
    </xf>
    <xf numFmtId="49" fontId="12" fillId="0" borderId="59" xfId="53" applyNumberFormat="1" applyFont="1" applyFill="1" applyBorder="1" applyAlignment="1" applyProtection="1">
      <alignment horizontal="center" vertical="center" wrapText="1"/>
      <protection/>
    </xf>
    <xf numFmtId="49" fontId="12" fillId="0" borderId="60" xfId="53" applyNumberFormat="1" applyFont="1" applyFill="1" applyBorder="1" applyAlignment="1" applyProtection="1">
      <alignment horizontal="center" vertical="center" wrapText="1"/>
      <protection/>
    </xf>
    <xf numFmtId="49" fontId="12" fillId="0" borderId="61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9" fillId="24" borderId="62" xfId="0" applyFont="1" applyFill="1" applyBorder="1" applyAlignment="1">
      <alignment horizontal="center" vertical="center"/>
    </xf>
    <xf numFmtId="0" fontId="10" fillId="20" borderId="63" xfId="0" applyFont="1" applyFill="1" applyBorder="1" applyAlignment="1">
      <alignment horizontal="center" vertical="center" wrapText="1"/>
    </xf>
    <xf numFmtId="49" fontId="11" fillId="20" borderId="64" xfId="53" applyNumberFormat="1" applyFont="1" applyFill="1" applyBorder="1" applyAlignment="1" applyProtection="1">
      <alignment horizontal="center" vertical="center" wrapText="1"/>
      <protection/>
    </xf>
    <xf numFmtId="49" fontId="11" fillId="20" borderId="65" xfId="53" applyNumberFormat="1" applyFont="1" applyFill="1" applyBorder="1" applyAlignment="1" applyProtection="1">
      <alignment horizontal="center" vertical="center" wrapText="1"/>
      <protection/>
    </xf>
    <xf numFmtId="49" fontId="13" fillId="0" borderId="66" xfId="0" applyNumberFormat="1" applyFont="1" applyFill="1" applyBorder="1" applyAlignment="1">
      <alignment horizontal="left" wrapText="1"/>
    </xf>
    <xf numFmtId="49" fontId="13" fillId="0" borderId="67" xfId="0" applyNumberFormat="1" applyFont="1" applyFill="1" applyBorder="1" applyAlignment="1">
      <alignment horizontal="left" wrapText="1"/>
    </xf>
    <xf numFmtId="49" fontId="13" fillId="0" borderId="68" xfId="0" applyNumberFormat="1" applyFont="1" applyFill="1" applyBorder="1" applyAlignment="1">
      <alignment horizontal="left" wrapText="1"/>
    </xf>
    <xf numFmtId="49" fontId="14" fillId="0" borderId="48" xfId="0" applyNumberFormat="1" applyFont="1" applyFill="1" applyBorder="1" applyAlignment="1">
      <alignment horizontal="left" wrapText="1"/>
    </xf>
    <xf numFmtId="49" fontId="13" fillId="0" borderId="69" xfId="0" applyNumberFormat="1" applyFont="1" applyFill="1" applyBorder="1" applyAlignment="1">
      <alignment horizontal="left" wrapText="1"/>
    </xf>
    <xf numFmtId="49" fontId="14" fillId="0" borderId="47" xfId="0" applyNumberFormat="1" applyFont="1" applyFill="1" applyBorder="1" applyAlignment="1">
      <alignment horizontal="left" wrapText="1"/>
    </xf>
    <xf numFmtId="49" fontId="14" fillId="0" borderId="70" xfId="0" applyNumberFormat="1" applyFont="1" applyFill="1" applyBorder="1" applyAlignment="1">
      <alignment horizontal="left" wrapText="1"/>
    </xf>
    <xf numFmtId="49" fontId="14" fillId="0" borderId="71" xfId="0" applyNumberFormat="1" applyFont="1" applyFill="1" applyBorder="1" applyAlignment="1">
      <alignment horizontal="left" wrapText="1"/>
    </xf>
    <xf numFmtId="49" fontId="14" fillId="0" borderId="72" xfId="0" applyNumberFormat="1" applyFont="1" applyFill="1" applyBorder="1" applyAlignment="1">
      <alignment horizontal="left" wrapText="1"/>
    </xf>
    <xf numFmtId="49" fontId="14" fillId="0" borderId="73" xfId="0" applyNumberFormat="1" applyFont="1" applyFill="1" applyBorder="1" applyAlignment="1">
      <alignment horizontal="left" wrapText="1"/>
    </xf>
    <xf numFmtId="0" fontId="13" fillId="0" borderId="69" xfId="0" applyNumberFormat="1" applyFont="1" applyFill="1" applyBorder="1" applyAlignment="1">
      <alignment horizontal="left" wrapText="1"/>
    </xf>
    <xf numFmtId="49" fontId="13" fillId="0" borderId="47" xfId="0" applyNumberFormat="1" applyFont="1" applyFill="1" applyBorder="1" applyAlignment="1">
      <alignment horizontal="left" wrapText="1"/>
    </xf>
    <xf numFmtId="49" fontId="13" fillId="0" borderId="51" xfId="0" applyNumberFormat="1" applyFont="1" applyFill="1" applyBorder="1" applyAlignment="1">
      <alignment horizontal="left" wrapText="1"/>
    </xf>
    <xf numFmtId="49" fontId="13" fillId="0" borderId="74" xfId="0" applyNumberFormat="1" applyFont="1" applyFill="1" applyBorder="1" applyAlignment="1">
      <alignment horizontal="left" wrapText="1"/>
    </xf>
    <xf numFmtId="49" fontId="15" fillId="0" borderId="30" xfId="0" applyNumberFormat="1" applyFont="1" applyFill="1" applyBorder="1" applyAlignment="1">
      <alignment horizontal="left" wrapText="1"/>
    </xf>
    <xf numFmtId="49" fontId="13" fillId="0" borderId="69" xfId="0" applyNumberFormat="1" applyFont="1" applyFill="1" applyBorder="1" applyAlignment="1">
      <alignment horizontal="left" wrapText="1"/>
    </xf>
    <xf numFmtId="49" fontId="14" fillId="0" borderId="74" xfId="0" applyNumberFormat="1" applyFont="1" applyFill="1" applyBorder="1" applyAlignment="1">
      <alignment horizontal="left" wrapText="1"/>
    </xf>
    <xf numFmtId="49" fontId="14" fillId="0" borderId="50" xfId="0" applyNumberFormat="1" applyFont="1" applyFill="1" applyBorder="1" applyAlignment="1">
      <alignment horizontal="left" wrapText="1"/>
    </xf>
    <xf numFmtId="49" fontId="13" fillId="0" borderId="74" xfId="0" applyNumberFormat="1" applyFont="1" applyFill="1" applyBorder="1" applyAlignment="1">
      <alignment horizontal="left" wrapText="1"/>
    </xf>
    <xf numFmtId="0" fontId="13" fillId="0" borderId="74" xfId="0" applyNumberFormat="1" applyFont="1" applyFill="1" applyBorder="1" applyAlignment="1">
      <alignment horizontal="left" wrapText="1"/>
    </xf>
    <xf numFmtId="0" fontId="13" fillId="0" borderId="75" xfId="0" applyNumberFormat="1" applyFont="1" applyFill="1" applyBorder="1" applyAlignment="1">
      <alignment horizontal="left" wrapText="1"/>
    </xf>
    <xf numFmtId="0" fontId="13" fillId="0" borderId="68" xfId="0" applyNumberFormat="1" applyFont="1" applyFill="1" applyBorder="1" applyAlignment="1">
      <alignment horizontal="left" wrapText="1"/>
    </xf>
    <xf numFmtId="0" fontId="13" fillId="0" borderId="51" xfId="0" applyNumberFormat="1" applyFont="1" applyFill="1" applyBorder="1" applyAlignment="1">
      <alignment horizontal="left" wrapText="1"/>
    </xf>
    <xf numFmtId="0" fontId="13" fillId="0" borderId="47" xfId="0" applyNumberFormat="1" applyFont="1" applyFill="1" applyBorder="1" applyAlignment="1">
      <alignment horizontal="left" wrapText="1"/>
    </xf>
    <xf numFmtId="49" fontId="13" fillId="0" borderId="60" xfId="0" applyNumberFormat="1" applyFont="1" applyFill="1" applyBorder="1" applyAlignment="1">
      <alignment horizontal="left" wrapText="1"/>
    </xf>
    <xf numFmtId="0" fontId="13" fillId="0" borderId="30" xfId="0" applyFont="1" applyFill="1" applyBorder="1" applyAlignment="1">
      <alignment wrapText="1"/>
    </xf>
    <xf numFmtId="49" fontId="14" fillId="0" borderId="73" xfId="0" applyNumberFormat="1" applyFont="1" applyFill="1" applyBorder="1" applyAlignment="1">
      <alignment horizontal="left" wrapText="1"/>
    </xf>
    <xf numFmtId="49" fontId="14" fillId="0" borderId="76" xfId="0" applyNumberFormat="1" applyFont="1" applyFill="1" applyBorder="1" applyAlignment="1">
      <alignment horizontal="left" wrapText="1"/>
    </xf>
    <xf numFmtId="0" fontId="13" fillId="0" borderId="74" xfId="0" applyFont="1" applyFill="1" applyBorder="1" applyAlignment="1">
      <alignment wrapText="1"/>
    </xf>
    <xf numFmtId="49" fontId="13" fillId="0" borderId="77" xfId="0" applyNumberFormat="1" applyFont="1" applyFill="1" applyBorder="1" applyAlignment="1">
      <alignment horizontal="left" wrapText="1"/>
    </xf>
    <xf numFmtId="49" fontId="15" fillId="0" borderId="68" xfId="0" applyNumberFormat="1" applyFont="1" applyFill="1" applyBorder="1" applyAlignment="1">
      <alignment horizontal="left" wrapText="1"/>
    </xf>
    <xf numFmtId="0" fontId="13" fillId="0" borderId="78" xfId="0" applyNumberFormat="1" applyFont="1" applyFill="1" applyBorder="1" applyAlignment="1">
      <alignment horizontal="left" wrapText="1"/>
    </xf>
    <xf numFmtId="49" fontId="14" fillId="0" borderId="76" xfId="0" applyNumberFormat="1" applyFont="1" applyFill="1" applyBorder="1" applyAlignment="1">
      <alignment horizontal="left" wrapText="1"/>
    </xf>
    <xf numFmtId="49" fontId="13" fillId="0" borderId="79" xfId="0" applyNumberFormat="1" applyFont="1" applyFill="1" applyBorder="1" applyAlignment="1">
      <alignment horizontal="left" wrapText="1"/>
    </xf>
    <xf numFmtId="164" fontId="13" fillId="0" borderId="80" xfId="0" applyNumberFormat="1" applyFont="1" applyFill="1" applyBorder="1" applyAlignment="1">
      <alignment horizontal="right"/>
    </xf>
    <xf numFmtId="49" fontId="14" fillId="0" borderId="69" xfId="0" applyNumberFormat="1" applyFont="1" applyFill="1" applyBorder="1" applyAlignment="1">
      <alignment horizontal="left" wrapText="1"/>
    </xf>
    <xf numFmtId="0" fontId="13" fillId="0" borderId="69" xfId="0" applyNumberFormat="1" applyFont="1" applyFill="1" applyBorder="1" applyAlignment="1">
      <alignment horizontal="left" wrapText="1"/>
    </xf>
    <xf numFmtId="49" fontId="15" fillId="0" borderId="20" xfId="0" applyNumberFormat="1" applyFont="1" applyFill="1" applyBorder="1" applyAlignment="1">
      <alignment wrapText="1"/>
    </xf>
    <xf numFmtId="164" fontId="17" fillId="0" borderId="81" xfId="0" applyNumberFormat="1" applyFont="1" applyFill="1" applyBorder="1" applyAlignment="1">
      <alignment horizontal="right"/>
    </xf>
    <xf numFmtId="164" fontId="14" fillId="0" borderId="46" xfId="0" applyNumberFormat="1" applyFont="1" applyFill="1" applyBorder="1" applyAlignment="1">
      <alignment horizontal="right"/>
    </xf>
    <xf numFmtId="0" fontId="18" fillId="0" borderId="50" xfId="0" applyFont="1" applyFill="1" applyBorder="1" applyAlignment="1">
      <alignment wrapText="1"/>
    </xf>
    <xf numFmtId="49" fontId="14" fillId="0" borderId="82" xfId="0" applyNumberFormat="1" applyFont="1" applyFill="1" applyBorder="1" applyAlignment="1">
      <alignment horizontal="left" wrapText="1"/>
    </xf>
    <xf numFmtId="49" fontId="14" fillId="0" borderId="83" xfId="0" applyNumberFormat="1" applyFont="1" applyFill="1" applyBorder="1" applyAlignment="1">
      <alignment horizontal="center"/>
    </xf>
    <xf numFmtId="164" fontId="14" fillId="0" borderId="84" xfId="0" applyNumberFormat="1" applyFont="1" applyFill="1" applyBorder="1" applyAlignment="1">
      <alignment horizontal="right"/>
    </xf>
    <xf numFmtId="0" fontId="13" fillId="0" borderId="30" xfId="0" applyNumberFormat="1" applyFont="1" applyFill="1" applyBorder="1" applyAlignment="1">
      <alignment horizontal="left" wrapText="1"/>
    </xf>
    <xf numFmtId="0" fontId="13" fillId="0" borderId="74" xfId="0" applyNumberFormat="1" applyFont="1" applyFill="1" applyBorder="1" applyAlignment="1">
      <alignment horizontal="left" wrapText="1"/>
    </xf>
    <xf numFmtId="49" fontId="14" fillId="0" borderId="75" xfId="0" applyNumberFormat="1" applyFont="1" applyFill="1" applyBorder="1" applyAlignment="1">
      <alignment horizontal="left" wrapText="1"/>
    </xf>
    <xf numFmtId="0" fontId="13" fillId="0" borderId="75" xfId="0" applyNumberFormat="1" applyFont="1" applyFill="1" applyBorder="1" applyAlignment="1">
      <alignment horizontal="left" wrapText="1"/>
    </xf>
    <xf numFmtId="0" fontId="13" fillId="0" borderId="68" xfId="0" applyNumberFormat="1" applyFont="1" applyFill="1" applyBorder="1" applyAlignment="1">
      <alignment horizontal="left" wrapText="1"/>
    </xf>
    <xf numFmtId="0" fontId="14" fillId="0" borderId="18" xfId="0" applyNumberFormat="1" applyFont="1" applyFill="1" applyBorder="1" applyAlignment="1">
      <alignment horizontal="center"/>
    </xf>
    <xf numFmtId="49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12" fillId="0" borderId="39" xfId="53" applyNumberFormat="1" applyFont="1" applyFill="1" applyBorder="1" applyAlignment="1" applyProtection="1">
      <alignment horizontal="center" vertical="center" wrapText="1"/>
      <protection/>
    </xf>
    <xf numFmtId="49" fontId="12" fillId="0" borderId="4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right"/>
    </xf>
    <xf numFmtId="164" fontId="14" fillId="25" borderId="31" xfId="0" applyNumberFormat="1" applyFont="1" applyFill="1" applyBorder="1" applyAlignment="1">
      <alignment horizontal="right"/>
    </xf>
    <xf numFmtId="49" fontId="14" fillId="25" borderId="70" xfId="0" applyNumberFormat="1" applyFont="1" applyFill="1" applyBorder="1" applyAlignment="1">
      <alignment horizontal="left" wrapText="1"/>
    </xf>
    <xf numFmtId="49" fontId="14" fillId="25" borderId="18" xfId="0" applyNumberFormat="1" applyFont="1" applyFill="1" applyBorder="1" applyAlignment="1">
      <alignment horizontal="center"/>
    </xf>
    <xf numFmtId="164" fontId="14" fillId="25" borderId="45" xfId="0" applyNumberFormat="1" applyFont="1" applyFill="1" applyBorder="1" applyAlignment="1">
      <alignment horizontal="right"/>
    </xf>
    <xf numFmtId="49" fontId="14" fillId="25" borderId="72" xfId="0" applyNumberFormat="1" applyFont="1" applyFill="1" applyBorder="1" applyAlignment="1">
      <alignment horizontal="left" wrapText="1"/>
    </xf>
    <xf numFmtId="49" fontId="14" fillId="25" borderId="18" xfId="0" applyNumberFormat="1" applyFont="1" applyFill="1" applyBorder="1" applyAlignment="1">
      <alignment horizontal="center"/>
    </xf>
    <xf numFmtId="164" fontId="14" fillId="25" borderId="45" xfId="0" applyNumberFormat="1" applyFont="1" applyFill="1" applyBorder="1" applyAlignment="1">
      <alignment horizontal="right"/>
    </xf>
    <xf numFmtId="49" fontId="14" fillId="25" borderId="72" xfId="0" applyNumberFormat="1" applyFont="1" applyFill="1" applyBorder="1" applyAlignment="1">
      <alignment horizontal="left" wrapText="1"/>
    </xf>
    <xf numFmtId="49" fontId="14" fillId="25" borderId="71" xfId="0" applyNumberFormat="1" applyFont="1" applyFill="1" applyBorder="1" applyAlignment="1">
      <alignment horizontal="left" wrapText="1"/>
    </xf>
    <xf numFmtId="49" fontId="14" fillId="25" borderId="21" xfId="0" applyNumberFormat="1" applyFont="1" applyFill="1" applyBorder="1" applyAlignment="1">
      <alignment horizontal="center"/>
    </xf>
    <xf numFmtId="49" fontId="14" fillId="25" borderId="52" xfId="0" applyNumberFormat="1" applyFont="1" applyFill="1" applyBorder="1" applyAlignment="1">
      <alignment horizontal="center"/>
    </xf>
    <xf numFmtId="49" fontId="14" fillId="25" borderId="50" xfId="0" applyNumberFormat="1" applyFont="1" applyFill="1" applyBorder="1" applyAlignment="1">
      <alignment horizontal="left" wrapText="1"/>
    </xf>
    <xf numFmtId="49" fontId="14" fillId="25" borderId="32" xfId="0" applyNumberFormat="1" applyFont="1" applyFill="1" applyBorder="1" applyAlignment="1">
      <alignment horizontal="center"/>
    </xf>
    <xf numFmtId="49" fontId="14" fillId="25" borderId="56" xfId="0" applyNumberFormat="1" applyFont="1" applyFill="1" applyBorder="1" applyAlignment="1">
      <alignment horizontal="center"/>
    </xf>
    <xf numFmtId="164" fontId="14" fillId="25" borderId="23" xfId="0" applyNumberFormat="1" applyFont="1" applyFill="1" applyBorder="1" applyAlignment="1">
      <alignment horizontal="right"/>
    </xf>
    <xf numFmtId="0" fontId="13" fillId="25" borderId="74" xfId="0" applyNumberFormat="1" applyFont="1" applyFill="1" applyBorder="1" applyAlignment="1">
      <alignment horizontal="left" wrapText="1"/>
    </xf>
    <xf numFmtId="49" fontId="15" fillId="25" borderId="17" xfId="0" applyNumberFormat="1" applyFont="1" applyFill="1" applyBorder="1" applyAlignment="1">
      <alignment horizontal="center"/>
    </xf>
    <xf numFmtId="49" fontId="13" fillId="25" borderId="17" xfId="0" applyNumberFormat="1" applyFont="1" applyFill="1" applyBorder="1" applyAlignment="1">
      <alignment horizontal="center"/>
    </xf>
    <xf numFmtId="164" fontId="13" fillId="25" borderId="15" xfId="0" applyNumberFormat="1" applyFont="1" applyFill="1" applyBorder="1" applyAlignment="1">
      <alignment horizontal="right"/>
    </xf>
    <xf numFmtId="164" fontId="14" fillId="25" borderId="23" xfId="0" applyNumberFormat="1" applyFont="1" applyFill="1" applyBorder="1" applyAlignment="1">
      <alignment horizontal="right"/>
    </xf>
    <xf numFmtId="49" fontId="14" fillId="25" borderId="18" xfId="0" applyNumberFormat="1" applyFont="1" applyFill="1" applyBorder="1" applyAlignment="1">
      <alignment horizontal="center"/>
    </xf>
    <xf numFmtId="164" fontId="14" fillId="25" borderId="29" xfId="0" applyNumberFormat="1" applyFont="1" applyFill="1" applyBorder="1" applyAlignment="1">
      <alignment horizontal="right"/>
    </xf>
    <xf numFmtId="49" fontId="14" fillId="25" borderId="32" xfId="0" applyNumberFormat="1" applyFont="1" applyFill="1" applyBorder="1" applyAlignment="1">
      <alignment horizontal="center"/>
    </xf>
    <xf numFmtId="164" fontId="13" fillId="25" borderId="34" xfId="0" applyNumberFormat="1" applyFont="1" applyFill="1" applyBorder="1" applyAlignment="1">
      <alignment horizontal="right"/>
    </xf>
    <xf numFmtId="0" fontId="13" fillId="25" borderId="51" xfId="0" applyNumberFormat="1" applyFont="1" applyFill="1" applyBorder="1" applyAlignment="1">
      <alignment horizontal="left" wrapText="1"/>
    </xf>
    <xf numFmtId="49" fontId="13" fillId="25" borderId="38" xfId="0" applyNumberFormat="1" applyFont="1" applyFill="1" applyBorder="1" applyAlignment="1">
      <alignment horizontal="center"/>
    </xf>
    <xf numFmtId="49" fontId="13" fillId="25" borderId="47" xfId="0" applyNumberFormat="1" applyFont="1" applyFill="1" applyBorder="1" applyAlignment="1">
      <alignment horizontal="left" wrapText="1"/>
    </xf>
    <xf numFmtId="164" fontId="14" fillId="25" borderId="43" xfId="0" applyNumberFormat="1" applyFont="1" applyFill="1" applyBorder="1" applyAlignment="1">
      <alignment horizontal="right"/>
    </xf>
    <xf numFmtId="164" fontId="14" fillId="25" borderId="45" xfId="0" applyNumberFormat="1" applyFont="1" applyFill="1" applyBorder="1" applyAlignment="1">
      <alignment horizontal="right"/>
    </xf>
    <xf numFmtId="49" fontId="13" fillId="25" borderId="47" xfId="0" applyNumberFormat="1" applyFont="1" applyFill="1" applyBorder="1" applyAlignment="1">
      <alignment horizontal="left" wrapText="1"/>
    </xf>
    <xf numFmtId="49" fontId="13" fillId="25" borderId="17" xfId="0" applyNumberFormat="1" applyFont="1" applyFill="1" applyBorder="1" applyAlignment="1">
      <alignment horizontal="center"/>
    </xf>
    <xf numFmtId="0" fontId="13" fillId="25" borderId="17" xfId="0" applyNumberFormat="1" applyFont="1" applyFill="1" applyBorder="1" applyAlignment="1">
      <alignment horizontal="center"/>
    </xf>
    <xf numFmtId="49" fontId="14" fillId="25" borderId="17" xfId="0" applyNumberFormat="1" applyFont="1" applyFill="1" applyBorder="1" applyAlignment="1">
      <alignment horizontal="center"/>
    </xf>
    <xf numFmtId="164" fontId="13" fillId="25" borderId="15" xfId="0" applyNumberFormat="1" applyFont="1" applyFill="1" applyBorder="1" applyAlignment="1">
      <alignment horizontal="right"/>
    </xf>
    <xf numFmtId="49" fontId="14" fillId="25" borderId="85" xfId="0" applyNumberFormat="1" applyFont="1" applyFill="1" applyBorder="1" applyAlignment="1">
      <alignment horizontal="left" wrapText="1"/>
    </xf>
    <xf numFmtId="49" fontId="14" fillId="25" borderId="32" xfId="0" applyNumberFormat="1" applyFont="1" applyFill="1" applyBorder="1" applyAlignment="1">
      <alignment horizontal="center"/>
    </xf>
    <xf numFmtId="0" fontId="13" fillId="25" borderId="60" xfId="0" applyNumberFormat="1" applyFont="1" applyFill="1" applyBorder="1" applyAlignment="1">
      <alignment horizontal="left" wrapText="1"/>
    </xf>
    <xf numFmtId="49" fontId="13" fillId="25" borderId="60" xfId="0" applyNumberFormat="1" applyFont="1" applyFill="1" applyBorder="1" applyAlignment="1">
      <alignment horizontal="left" wrapText="1"/>
    </xf>
    <xf numFmtId="49" fontId="13" fillId="25" borderId="12" xfId="0" applyNumberFormat="1" applyFont="1" applyFill="1" applyBorder="1" applyAlignment="1">
      <alignment horizontal="center"/>
    </xf>
    <xf numFmtId="49" fontId="14" fillId="25" borderId="12" xfId="0" applyNumberFormat="1" applyFont="1" applyFill="1" applyBorder="1" applyAlignment="1">
      <alignment horizontal="center"/>
    </xf>
    <xf numFmtId="164" fontId="15" fillId="25" borderId="28" xfId="0" applyNumberFormat="1" applyFont="1" applyFill="1" applyBorder="1" applyAlignment="1">
      <alignment horizontal="right"/>
    </xf>
    <xf numFmtId="49" fontId="14" fillId="25" borderId="73" xfId="0" applyNumberFormat="1" applyFont="1" applyFill="1" applyBorder="1" applyAlignment="1">
      <alignment horizontal="left" wrapText="1"/>
    </xf>
    <xf numFmtId="164" fontId="14" fillId="25" borderId="43" xfId="0" applyNumberFormat="1" applyFont="1" applyFill="1" applyBorder="1" applyAlignment="1">
      <alignment horizontal="right"/>
    </xf>
    <xf numFmtId="49" fontId="13" fillId="25" borderId="47" xfId="0" applyNumberFormat="1" applyFont="1" applyFill="1" applyBorder="1" applyAlignment="1">
      <alignment horizontal="left" wrapText="1"/>
    </xf>
    <xf numFmtId="49" fontId="14" fillId="25" borderId="17" xfId="0" applyNumberFormat="1" applyFont="1" applyFill="1" applyBorder="1" applyAlignment="1">
      <alignment horizontal="center"/>
    </xf>
    <xf numFmtId="164" fontId="13" fillId="25" borderId="35" xfId="0" applyNumberFormat="1" applyFont="1" applyFill="1" applyBorder="1" applyAlignment="1">
      <alignment horizontal="right"/>
    </xf>
    <xf numFmtId="49" fontId="14" fillId="25" borderId="38" xfId="0" applyNumberFormat="1" applyFont="1" applyFill="1" applyBorder="1" applyAlignment="1">
      <alignment horizontal="center"/>
    </xf>
    <xf numFmtId="49" fontId="14" fillId="25" borderId="74" xfId="0" applyNumberFormat="1" applyFont="1" applyFill="1" applyBorder="1" applyAlignment="1">
      <alignment horizontal="left" wrapText="1"/>
    </xf>
    <xf numFmtId="49" fontId="14" fillId="25" borderId="17" xfId="0" applyNumberFormat="1" applyFont="1" applyFill="1" applyBorder="1" applyAlignment="1">
      <alignment horizontal="center"/>
    </xf>
    <xf numFmtId="164" fontId="14" fillId="25" borderId="35" xfId="0" applyNumberFormat="1" applyFont="1" applyFill="1" applyBorder="1" applyAlignment="1">
      <alignment horizontal="right"/>
    </xf>
    <xf numFmtId="49" fontId="14" fillId="25" borderId="74" xfId="0" applyNumberFormat="1" applyFont="1" applyFill="1" applyBorder="1" applyAlignment="1">
      <alignment horizontal="left" wrapText="1"/>
    </xf>
    <xf numFmtId="49" fontId="14" fillId="25" borderId="17" xfId="0" applyNumberFormat="1" applyFont="1" applyFill="1" applyBorder="1" applyAlignment="1">
      <alignment horizontal="center"/>
    </xf>
    <xf numFmtId="49" fontId="14" fillId="25" borderId="76" xfId="0" applyNumberFormat="1" applyFont="1" applyFill="1" applyBorder="1" applyAlignment="1">
      <alignment horizontal="left" wrapText="1"/>
    </xf>
    <xf numFmtId="49" fontId="14" fillId="25" borderId="19" xfId="0" applyNumberFormat="1" applyFont="1" applyFill="1" applyBorder="1" applyAlignment="1">
      <alignment horizontal="center"/>
    </xf>
    <xf numFmtId="164" fontId="14" fillId="25" borderId="49" xfId="0" applyNumberFormat="1" applyFont="1" applyFill="1" applyBorder="1" applyAlignment="1">
      <alignment horizontal="right"/>
    </xf>
    <xf numFmtId="49" fontId="14" fillId="25" borderId="76" xfId="0" applyNumberFormat="1" applyFont="1" applyFill="1" applyBorder="1" applyAlignment="1">
      <alignment horizontal="left" wrapText="1"/>
    </xf>
    <xf numFmtId="49" fontId="14" fillId="25" borderId="19" xfId="0" applyNumberFormat="1" applyFont="1" applyFill="1" applyBorder="1" applyAlignment="1">
      <alignment horizontal="center"/>
    </xf>
    <xf numFmtId="49" fontId="14" fillId="25" borderId="73" xfId="0" applyNumberFormat="1" applyFont="1" applyFill="1" applyBorder="1" applyAlignment="1">
      <alignment horizontal="left" wrapText="1"/>
    </xf>
    <xf numFmtId="0" fontId="14" fillId="25" borderId="32" xfId="0" applyNumberFormat="1" applyFont="1" applyFill="1" applyBorder="1" applyAlignment="1">
      <alignment horizontal="center"/>
    </xf>
    <xf numFmtId="165" fontId="14" fillId="25" borderId="23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267</xdr:row>
      <xdr:rowOff>0</xdr:rowOff>
    </xdr:from>
    <xdr:to>
      <xdr:col>10</xdr:col>
      <xdr:colOff>0</xdr:colOff>
      <xdr:row>267</xdr:row>
      <xdr:rowOff>0</xdr:rowOff>
    </xdr:to>
    <xdr:sp>
      <xdr:nvSpPr>
        <xdr:cNvPr id="1" name="2905"/>
        <xdr:cNvSpPr>
          <a:spLocks/>
        </xdr:cNvSpPr>
      </xdr:nvSpPr>
      <xdr:spPr>
        <a:xfrm>
          <a:off x="16764000" y="144579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7"/>
  <sheetViews>
    <sheetView showGridLines="0" tabSelected="1" view="pageBreakPreview" zoomScale="60" zoomScaleNormal="50" zoomScalePageLayoutView="0" workbookViewId="0" topLeftCell="C274">
      <selection activeCell="C246" sqref="C246:J246"/>
    </sheetView>
  </sheetViews>
  <sheetFormatPr defaultColWidth="9.00390625" defaultRowHeight="12.75"/>
  <cols>
    <col min="1" max="2" width="8.375" style="0" customWidth="1"/>
    <col min="3" max="3" width="110.125" style="0" customWidth="1"/>
    <col min="4" max="5" width="9.875" style="0" customWidth="1"/>
    <col min="6" max="6" width="10.375" style="0" customWidth="1"/>
    <col min="7" max="8" width="13.375" style="0" customWidth="1"/>
    <col min="9" max="9" width="9.875" style="0" customWidth="1"/>
    <col min="10" max="10" width="26.375" style="0" customWidth="1"/>
    <col min="11" max="11" width="13.00390625" style="0" customWidth="1"/>
  </cols>
  <sheetData>
    <row r="1" spans="3:10" ht="20.25">
      <c r="C1" s="188" t="s">
        <v>68</v>
      </c>
      <c r="D1" s="188"/>
      <c r="E1" s="188"/>
      <c r="F1" s="188"/>
      <c r="G1" s="188"/>
      <c r="H1" s="188"/>
      <c r="I1" s="188"/>
      <c r="J1" s="188"/>
    </row>
    <row r="2" spans="3:10" ht="20.25">
      <c r="C2" s="188" t="s">
        <v>79</v>
      </c>
      <c r="D2" s="188"/>
      <c r="E2" s="188"/>
      <c r="F2" s="188"/>
      <c r="G2" s="188"/>
      <c r="H2" s="188"/>
      <c r="I2" s="188"/>
      <c r="J2" s="188"/>
    </row>
    <row r="3" spans="3:10" ht="20.25">
      <c r="C3" s="188" t="s">
        <v>105</v>
      </c>
      <c r="D3" s="188"/>
      <c r="E3" s="188"/>
      <c r="F3" s="188"/>
      <c r="G3" s="188"/>
      <c r="H3" s="188"/>
      <c r="I3" s="188"/>
      <c r="J3" s="188"/>
    </row>
    <row r="4" spans="3:10" ht="20.25">
      <c r="C4" s="188" t="s">
        <v>106</v>
      </c>
      <c r="D4" s="188"/>
      <c r="E4" s="188"/>
      <c r="F4" s="188"/>
      <c r="G4" s="188"/>
      <c r="H4" s="188"/>
      <c r="I4" s="188"/>
      <c r="J4" s="188"/>
    </row>
    <row r="5" spans="3:10" ht="20.25">
      <c r="C5" s="188" t="s">
        <v>311</v>
      </c>
      <c r="D5" s="188"/>
      <c r="E5" s="188"/>
      <c r="F5" s="188"/>
      <c r="G5" s="188"/>
      <c r="H5" s="188"/>
      <c r="I5" s="188"/>
      <c r="J5" s="188"/>
    </row>
    <row r="6" spans="7:10" ht="20.25">
      <c r="G6" s="189" t="s">
        <v>107</v>
      </c>
      <c r="H6" s="189"/>
      <c r="I6" s="189"/>
      <c r="J6" s="189"/>
    </row>
    <row r="7" spans="6:10" ht="20.25" customHeight="1">
      <c r="F7" s="187" t="s">
        <v>313</v>
      </c>
      <c r="G7" s="187"/>
      <c r="H7" s="187"/>
      <c r="I7" s="187"/>
      <c r="J7" s="187"/>
    </row>
    <row r="8" spans="6:10" ht="20.25" customHeight="1">
      <c r="F8" s="187" t="s">
        <v>328</v>
      </c>
      <c r="G8" s="187"/>
      <c r="H8" s="187"/>
      <c r="I8" s="187"/>
      <c r="J8" s="187"/>
    </row>
    <row r="9" spans="3:10" ht="20.25">
      <c r="C9" s="1"/>
      <c r="D9" s="1"/>
      <c r="E9" s="1"/>
      <c r="F9" s="1"/>
      <c r="G9" s="1"/>
      <c r="H9" s="1"/>
      <c r="I9" s="1"/>
      <c r="J9" s="1"/>
    </row>
    <row r="10" spans="3:10" ht="15.75" customHeight="1">
      <c r="C10" s="183"/>
      <c r="D10" s="183"/>
      <c r="E10" s="183"/>
      <c r="F10" s="183"/>
      <c r="G10" s="183"/>
      <c r="H10" s="183"/>
      <c r="I10" s="183"/>
      <c r="J10" s="183"/>
    </row>
    <row r="11" spans="1:10" ht="25.5" customHeight="1">
      <c r="A11" s="184" t="s">
        <v>0</v>
      </c>
      <c r="B11" s="184"/>
      <c r="C11" s="184"/>
      <c r="D11" s="184"/>
      <c r="E11" s="184"/>
      <c r="F11" s="184"/>
      <c r="G11" s="184"/>
      <c r="H11" s="184"/>
      <c r="I11" s="184"/>
      <c r="J11" s="184"/>
    </row>
    <row r="12" spans="1:10" ht="27.75" customHeight="1">
      <c r="A12" s="184" t="s">
        <v>123</v>
      </c>
      <c r="B12" s="184"/>
      <c r="C12" s="184"/>
      <c r="D12" s="184"/>
      <c r="E12" s="184"/>
      <c r="F12" s="184"/>
      <c r="G12" s="184"/>
      <c r="H12" s="184"/>
      <c r="I12" s="184"/>
      <c r="J12" s="184"/>
    </row>
    <row r="13" spans="3:10" ht="15.75" customHeight="1">
      <c r="C13" s="2"/>
      <c r="D13" s="2"/>
      <c r="E13" s="2"/>
      <c r="F13" s="2"/>
      <c r="G13" s="2"/>
      <c r="H13" s="2"/>
      <c r="I13" s="2"/>
      <c r="J13" s="3"/>
    </row>
    <row r="14" ht="13.5" customHeight="1" thickBot="1"/>
    <row r="15" spans="1:10" ht="38.25" customHeight="1" thickTop="1">
      <c r="A15" s="4" t="s">
        <v>1</v>
      </c>
      <c r="B15" s="122"/>
      <c r="C15" s="129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130" t="s">
        <v>70</v>
      </c>
    </row>
    <row r="16" spans="1:10" ht="21" customHeight="1" thickBot="1">
      <c r="A16" s="5">
        <v>1</v>
      </c>
      <c r="B16" s="123"/>
      <c r="C16" s="131">
        <v>2</v>
      </c>
      <c r="D16" s="5" t="s">
        <v>9</v>
      </c>
      <c r="E16" s="5" t="s">
        <v>10</v>
      </c>
      <c r="F16" s="5" t="s">
        <v>11</v>
      </c>
      <c r="G16" s="5" t="s">
        <v>12</v>
      </c>
      <c r="H16" s="5" t="s">
        <v>13</v>
      </c>
      <c r="I16" s="5" t="s">
        <v>14</v>
      </c>
      <c r="J16" s="132" t="s">
        <v>15</v>
      </c>
    </row>
    <row r="17" spans="1:10" ht="39" thickBot="1" thickTop="1">
      <c r="A17" s="27" t="s">
        <v>16</v>
      </c>
      <c r="B17" s="28"/>
      <c r="C17" s="133" t="s">
        <v>102</v>
      </c>
      <c r="D17" s="29" t="s">
        <v>17</v>
      </c>
      <c r="E17" s="29"/>
      <c r="F17" s="29" t="s">
        <v>18</v>
      </c>
      <c r="G17" s="29" t="s">
        <v>18</v>
      </c>
      <c r="H17" s="29" t="s">
        <v>18</v>
      </c>
      <c r="I17" s="29" t="s">
        <v>18</v>
      </c>
      <c r="J17" s="30">
        <f>J18</f>
        <v>91381.10000000002</v>
      </c>
    </row>
    <row r="18" spans="1:10" ht="37.5">
      <c r="A18" s="185"/>
      <c r="B18" s="124" t="s">
        <v>19</v>
      </c>
      <c r="C18" s="134" t="s">
        <v>103</v>
      </c>
      <c r="D18" s="6" t="s">
        <v>17</v>
      </c>
      <c r="E18" s="6"/>
      <c r="F18" s="6"/>
      <c r="G18" s="6"/>
      <c r="H18" s="6"/>
      <c r="I18" s="6"/>
      <c r="J18" s="31">
        <f>J19+J84+J93+J112+J146+J212+J218+J240+J254+J262</f>
        <v>91381.10000000002</v>
      </c>
    </row>
    <row r="19" spans="1:10" ht="18.75">
      <c r="A19" s="186"/>
      <c r="B19" s="125"/>
      <c r="C19" s="135" t="s">
        <v>20</v>
      </c>
      <c r="D19" s="7" t="s">
        <v>17</v>
      </c>
      <c r="E19" s="7" t="s">
        <v>21</v>
      </c>
      <c r="F19" s="7"/>
      <c r="G19" s="7" t="s">
        <v>18</v>
      </c>
      <c r="H19" s="7" t="s">
        <v>18</v>
      </c>
      <c r="I19" s="7" t="s">
        <v>18</v>
      </c>
      <c r="J19" s="8">
        <f>J20+J49+J59+J64+J54</f>
        <v>17862.800000000003</v>
      </c>
    </row>
    <row r="20" spans="1:10" ht="56.25">
      <c r="A20" s="186"/>
      <c r="B20" s="125"/>
      <c r="C20" s="103" t="s">
        <v>22</v>
      </c>
      <c r="D20" s="7" t="s">
        <v>17</v>
      </c>
      <c r="E20" s="7" t="s">
        <v>21</v>
      </c>
      <c r="F20" s="7" t="s">
        <v>23</v>
      </c>
      <c r="G20" s="7"/>
      <c r="H20" s="7"/>
      <c r="I20" s="7"/>
      <c r="J20" s="8">
        <f>J21+J43</f>
        <v>13095.7</v>
      </c>
    </row>
    <row r="21" spans="1:10" ht="18.75">
      <c r="A21" s="186"/>
      <c r="B21" s="125"/>
      <c r="C21" s="33" t="s">
        <v>125</v>
      </c>
      <c r="D21" s="7" t="s">
        <v>17</v>
      </c>
      <c r="E21" s="7" t="s">
        <v>21</v>
      </c>
      <c r="F21" s="7" t="s">
        <v>23</v>
      </c>
      <c r="G21" s="7" t="s">
        <v>124</v>
      </c>
      <c r="H21" s="7" t="s">
        <v>18</v>
      </c>
      <c r="I21" s="7" t="s">
        <v>18</v>
      </c>
      <c r="J21" s="8">
        <f>J22+J34+J37</f>
        <v>12932.6</v>
      </c>
    </row>
    <row r="22" spans="1:10" ht="37.5">
      <c r="A22" s="186"/>
      <c r="B22" s="125"/>
      <c r="C22" s="33" t="s">
        <v>134</v>
      </c>
      <c r="D22" s="7" t="s">
        <v>17</v>
      </c>
      <c r="E22" s="7" t="s">
        <v>21</v>
      </c>
      <c r="F22" s="7" t="s">
        <v>23</v>
      </c>
      <c r="G22" s="7" t="s">
        <v>135</v>
      </c>
      <c r="H22" s="7"/>
      <c r="I22" s="7"/>
      <c r="J22" s="8">
        <f>J23+J25+J27</f>
        <v>10817.699999999999</v>
      </c>
    </row>
    <row r="23" spans="1:10" ht="56.25">
      <c r="A23" s="186"/>
      <c r="B23" s="125"/>
      <c r="C23" s="85" t="s">
        <v>136</v>
      </c>
      <c r="D23" s="11" t="s">
        <v>17</v>
      </c>
      <c r="E23" s="11" t="s">
        <v>21</v>
      </c>
      <c r="F23" s="11" t="s">
        <v>23</v>
      </c>
      <c r="G23" s="11" t="s">
        <v>137</v>
      </c>
      <c r="H23" s="11"/>
      <c r="I23" s="11"/>
      <c r="J23" s="9">
        <f>J24</f>
        <v>8478.1</v>
      </c>
    </row>
    <row r="24" spans="1:10" ht="36">
      <c r="A24" s="186"/>
      <c r="B24" s="125"/>
      <c r="C24" s="136" t="s">
        <v>286</v>
      </c>
      <c r="D24" s="35" t="s">
        <v>17</v>
      </c>
      <c r="E24" s="35" t="s">
        <v>21</v>
      </c>
      <c r="F24" s="35" t="s">
        <v>23</v>
      </c>
      <c r="G24" s="35" t="s">
        <v>137</v>
      </c>
      <c r="H24" s="35" t="s">
        <v>113</v>
      </c>
      <c r="I24" s="35" t="s">
        <v>24</v>
      </c>
      <c r="J24" s="190">
        <v>8478.1</v>
      </c>
    </row>
    <row r="25" spans="1:10" ht="75">
      <c r="A25" s="186"/>
      <c r="B25" s="125"/>
      <c r="C25" s="85" t="s">
        <v>138</v>
      </c>
      <c r="D25" s="11" t="s">
        <v>17</v>
      </c>
      <c r="E25" s="11" t="s">
        <v>21</v>
      </c>
      <c r="F25" s="11" t="s">
        <v>23</v>
      </c>
      <c r="G25" s="11" t="s">
        <v>139</v>
      </c>
      <c r="H25" s="11"/>
      <c r="I25" s="11"/>
      <c r="J25" s="9">
        <f>J26</f>
        <v>1095.3</v>
      </c>
    </row>
    <row r="26" spans="1:10" ht="36">
      <c r="A26" s="186"/>
      <c r="B26" s="125"/>
      <c r="C26" s="136" t="s">
        <v>286</v>
      </c>
      <c r="D26" s="35" t="s">
        <v>17</v>
      </c>
      <c r="E26" s="35" t="s">
        <v>21</v>
      </c>
      <c r="F26" s="35" t="s">
        <v>23</v>
      </c>
      <c r="G26" s="35" t="s">
        <v>139</v>
      </c>
      <c r="H26" s="35" t="s">
        <v>113</v>
      </c>
      <c r="I26" s="35" t="s">
        <v>24</v>
      </c>
      <c r="J26" s="36">
        <v>1095.3</v>
      </c>
    </row>
    <row r="27" spans="1:10" ht="56.25">
      <c r="A27" s="186"/>
      <c r="B27" s="125"/>
      <c r="C27" s="137" t="s">
        <v>140</v>
      </c>
      <c r="D27" s="10" t="s">
        <v>17</v>
      </c>
      <c r="E27" s="10" t="s">
        <v>21</v>
      </c>
      <c r="F27" s="10" t="s">
        <v>23</v>
      </c>
      <c r="G27" s="10" t="s">
        <v>141</v>
      </c>
      <c r="H27" s="10"/>
      <c r="I27" s="10"/>
      <c r="J27" s="72">
        <f>SUM(J28:J33)</f>
        <v>1244.3</v>
      </c>
    </row>
    <row r="28" spans="1:10" ht="36">
      <c r="A28" s="186"/>
      <c r="B28" s="125"/>
      <c r="C28" s="138" t="s">
        <v>287</v>
      </c>
      <c r="D28" s="38" t="s">
        <v>17</v>
      </c>
      <c r="E28" s="38" t="s">
        <v>21</v>
      </c>
      <c r="F28" s="38" t="s">
        <v>23</v>
      </c>
      <c r="G28" s="38" t="s">
        <v>141</v>
      </c>
      <c r="H28" s="38" t="s">
        <v>114</v>
      </c>
      <c r="I28" s="38" t="s">
        <v>24</v>
      </c>
      <c r="J28" s="88">
        <v>8.5</v>
      </c>
    </row>
    <row r="29" spans="1:10" ht="36">
      <c r="A29" s="186"/>
      <c r="B29" s="125"/>
      <c r="C29" s="139" t="s">
        <v>118</v>
      </c>
      <c r="D29" s="15" t="s">
        <v>17</v>
      </c>
      <c r="E29" s="15" t="s">
        <v>21</v>
      </c>
      <c r="F29" s="15" t="s">
        <v>23</v>
      </c>
      <c r="G29" s="15" t="s">
        <v>141</v>
      </c>
      <c r="H29" s="15" t="s">
        <v>115</v>
      </c>
      <c r="I29" s="15" t="s">
        <v>24</v>
      </c>
      <c r="J29" s="89">
        <v>765.6</v>
      </c>
    </row>
    <row r="30" spans="1:10" ht="36">
      <c r="A30" s="186"/>
      <c r="B30" s="125"/>
      <c r="C30" s="191" t="s">
        <v>118</v>
      </c>
      <c r="D30" s="192" t="s">
        <v>17</v>
      </c>
      <c r="E30" s="192" t="s">
        <v>21</v>
      </c>
      <c r="F30" s="192" t="s">
        <v>23</v>
      </c>
      <c r="G30" s="192" t="s">
        <v>141</v>
      </c>
      <c r="H30" s="192" t="s">
        <v>115</v>
      </c>
      <c r="I30" s="192" t="s">
        <v>29</v>
      </c>
      <c r="J30" s="193">
        <v>30</v>
      </c>
    </row>
    <row r="31" spans="1:10" ht="36">
      <c r="A31" s="186"/>
      <c r="B31" s="125"/>
      <c r="C31" s="194" t="s">
        <v>290</v>
      </c>
      <c r="D31" s="195" t="s">
        <v>17</v>
      </c>
      <c r="E31" s="195" t="s">
        <v>21</v>
      </c>
      <c r="F31" s="195" t="s">
        <v>23</v>
      </c>
      <c r="G31" s="195" t="s">
        <v>141</v>
      </c>
      <c r="H31" s="195" t="s">
        <v>116</v>
      </c>
      <c r="I31" s="195" t="s">
        <v>24</v>
      </c>
      <c r="J31" s="196">
        <v>403.7</v>
      </c>
    </row>
    <row r="32" spans="1:10" ht="36">
      <c r="A32" s="186"/>
      <c r="B32" s="125"/>
      <c r="C32" s="197" t="s">
        <v>290</v>
      </c>
      <c r="D32" s="192" t="s">
        <v>17</v>
      </c>
      <c r="E32" s="192" t="s">
        <v>21</v>
      </c>
      <c r="F32" s="192" t="s">
        <v>23</v>
      </c>
      <c r="G32" s="192" t="s">
        <v>141</v>
      </c>
      <c r="H32" s="192" t="s">
        <v>116</v>
      </c>
      <c r="I32" s="192" t="s">
        <v>29</v>
      </c>
      <c r="J32" s="193">
        <v>35.5</v>
      </c>
    </row>
    <row r="33" spans="1:10" ht="24.75" customHeight="1">
      <c r="A33" s="186"/>
      <c r="B33" s="125"/>
      <c r="C33" s="179" t="s">
        <v>119</v>
      </c>
      <c r="D33" s="15" t="s">
        <v>17</v>
      </c>
      <c r="E33" s="15" t="s">
        <v>21</v>
      </c>
      <c r="F33" s="15" t="s">
        <v>23</v>
      </c>
      <c r="G33" s="15" t="s">
        <v>141</v>
      </c>
      <c r="H33" s="15" t="s">
        <v>117</v>
      </c>
      <c r="I33" s="15" t="s">
        <v>24</v>
      </c>
      <c r="J33" s="89">
        <v>1</v>
      </c>
    </row>
    <row r="34" spans="1:10" ht="18.75">
      <c r="A34" s="186"/>
      <c r="B34" s="125"/>
      <c r="C34" s="103" t="s">
        <v>142</v>
      </c>
      <c r="D34" s="7" t="s">
        <v>17</v>
      </c>
      <c r="E34" s="7" t="s">
        <v>21</v>
      </c>
      <c r="F34" s="7" t="s">
        <v>23</v>
      </c>
      <c r="G34" s="7" t="s">
        <v>143</v>
      </c>
      <c r="H34" s="7"/>
      <c r="I34" s="7"/>
      <c r="J34" s="8">
        <f>J36</f>
        <v>1568.2</v>
      </c>
    </row>
    <row r="35" spans="1:10" ht="56.25">
      <c r="A35" s="186"/>
      <c r="B35" s="125"/>
      <c r="C35" s="85" t="s">
        <v>144</v>
      </c>
      <c r="D35" s="11" t="s">
        <v>17</v>
      </c>
      <c r="E35" s="11" t="s">
        <v>21</v>
      </c>
      <c r="F35" s="11" t="s">
        <v>23</v>
      </c>
      <c r="G35" s="11" t="s">
        <v>145</v>
      </c>
      <c r="H35" s="11"/>
      <c r="I35" s="11"/>
      <c r="J35" s="9">
        <f>J36</f>
        <v>1568.2</v>
      </c>
    </row>
    <row r="36" spans="1:10" ht="36">
      <c r="A36" s="186"/>
      <c r="B36" s="125"/>
      <c r="C36" s="142" t="s">
        <v>286</v>
      </c>
      <c r="D36" s="37" t="s">
        <v>17</v>
      </c>
      <c r="E36" s="37" t="s">
        <v>21</v>
      </c>
      <c r="F36" s="37" t="s">
        <v>23</v>
      </c>
      <c r="G36" s="37" t="s">
        <v>145</v>
      </c>
      <c r="H36" s="37" t="s">
        <v>113</v>
      </c>
      <c r="I36" s="37" t="s">
        <v>24</v>
      </c>
      <c r="J36" s="21">
        <v>1568.2</v>
      </c>
    </row>
    <row r="37" spans="1:10" ht="37.5">
      <c r="A37" s="186"/>
      <c r="B37" s="125"/>
      <c r="C37" s="104" t="s">
        <v>212</v>
      </c>
      <c r="D37" s="34" t="s">
        <v>17</v>
      </c>
      <c r="E37" s="62" t="s">
        <v>21</v>
      </c>
      <c r="F37" s="63" t="s">
        <v>23</v>
      </c>
      <c r="G37" s="63" t="s">
        <v>210</v>
      </c>
      <c r="H37" s="26"/>
      <c r="I37" s="35"/>
      <c r="J37" s="54">
        <f>J38</f>
        <v>546.7</v>
      </c>
    </row>
    <row r="38" spans="1:10" ht="75">
      <c r="A38" s="186"/>
      <c r="B38" s="125"/>
      <c r="C38" s="143" t="s">
        <v>211</v>
      </c>
      <c r="D38" s="62" t="s">
        <v>17</v>
      </c>
      <c r="E38" s="62" t="s">
        <v>21</v>
      </c>
      <c r="F38" s="63" t="s">
        <v>23</v>
      </c>
      <c r="G38" s="63" t="s">
        <v>209</v>
      </c>
      <c r="H38" s="105"/>
      <c r="I38" s="79"/>
      <c r="J38" s="59">
        <f>J42+J41+J39+J40</f>
        <v>546.7</v>
      </c>
    </row>
    <row r="39" spans="1:10" ht="36">
      <c r="A39" s="186"/>
      <c r="B39" s="125"/>
      <c r="C39" s="138" t="s">
        <v>286</v>
      </c>
      <c r="D39" s="66" t="s">
        <v>17</v>
      </c>
      <c r="E39" s="66" t="s">
        <v>21</v>
      </c>
      <c r="F39" s="66" t="s">
        <v>23</v>
      </c>
      <c r="G39" s="66" t="s">
        <v>209</v>
      </c>
      <c r="H39" s="66" t="s">
        <v>113</v>
      </c>
      <c r="I39" s="38" t="s">
        <v>69</v>
      </c>
      <c r="J39" s="106">
        <v>417.2</v>
      </c>
    </row>
    <row r="40" spans="1:10" ht="36">
      <c r="A40" s="186"/>
      <c r="B40" s="125"/>
      <c r="C40" s="110" t="s">
        <v>287</v>
      </c>
      <c r="D40" s="47" t="s">
        <v>17</v>
      </c>
      <c r="E40" s="47" t="s">
        <v>21</v>
      </c>
      <c r="F40" s="47" t="s">
        <v>23</v>
      </c>
      <c r="G40" s="47" t="s">
        <v>209</v>
      </c>
      <c r="H40" s="47" t="s">
        <v>114</v>
      </c>
      <c r="I40" s="48" t="s">
        <v>69</v>
      </c>
      <c r="J40" s="172">
        <v>5</v>
      </c>
    </row>
    <row r="41" spans="1:10" ht="36">
      <c r="A41" s="186"/>
      <c r="B41" s="125"/>
      <c r="C41" s="139" t="s">
        <v>118</v>
      </c>
      <c r="D41" s="25" t="s">
        <v>17</v>
      </c>
      <c r="E41" s="25" t="s">
        <v>21</v>
      </c>
      <c r="F41" s="25" t="s">
        <v>23</v>
      </c>
      <c r="G41" s="25" t="s">
        <v>209</v>
      </c>
      <c r="H41" s="25" t="s">
        <v>115</v>
      </c>
      <c r="I41" s="15" t="s">
        <v>69</v>
      </c>
      <c r="J41" s="76">
        <v>35.7</v>
      </c>
    </row>
    <row r="42" spans="1:10" ht="36">
      <c r="A42" s="186"/>
      <c r="B42" s="125"/>
      <c r="C42" s="140" t="s">
        <v>290</v>
      </c>
      <c r="D42" s="68" t="s">
        <v>17</v>
      </c>
      <c r="E42" s="68" t="s">
        <v>21</v>
      </c>
      <c r="F42" s="68" t="s">
        <v>23</v>
      </c>
      <c r="G42" s="68" t="s">
        <v>209</v>
      </c>
      <c r="H42" s="68" t="s">
        <v>116</v>
      </c>
      <c r="I42" s="37" t="s">
        <v>69</v>
      </c>
      <c r="J42" s="61">
        <v>88.8</v>
      </c>
    </row>
    <row r="43" spans="1:10" ht="18.75">
      <c r="A43" s="186"/>
      <c r="B43" s="125"/>
      <c r="C43" s="33" t="s">
        <v>148</v>
      </c>
      <c r="D43" s="23" t="s">
        <v>17</v>
      </c>
      <c r="E43" s="23" t="s">
        <v>21</v>
      </c>
      <c r="F43" s="24" t="s">
        <v>23</v>
      </c>
      <c r="G43" s="24" t="s">
        <v>147</v>
      </c>
      <c r="H43" s="45"/>
      <c r="I43" s="13"/>
      <c r="J43" s="54">
        <f>J44</f>
        <v>163.1</v>
      </c>
    </row>
    <row r="44" spans="1:10" ht="18.75">
      <c r="A44" s="186"/>
      <c r="B44" s="125"/>
      <c r="C44" s="33" t="s">
        <v>150</v>
      </c>
      <c r="D44" s="34" t="s">
        <v>17</v>
      </c>
      <c r="E44" s="23" t="s">
        <v>21</v>
      </c>
      <c r="F44" s="24" t="s">
        <v>23</v>
      </c>
      <c r="G44" s="24" t="s">
        <v>149</v>
      </c>
      <c r="H44" s="45"/>
      <c r="I44" s="35"/>
      <c r="J44" s="54">
        <f>J45+J47</f>
        <v>163.1</v>
      </c>
    </row>
    <row r="45" spans="1:10" ht="72" customHeight="1">
      <c r="A45" s="186"/>
      <c r="B45" s="125"/>
      <c r="C45" s="85" t="s">
        <v>155</v>
      </c>
      <c r="D45" s="11" t="s">
        <v>17</v>
      </c>
      <c r="E45" s="11" t="s">
        <v>21</v>
      </c>
      <c r="F45" s="11" t="s">
        <v>23</v>
      </c>
      <c r="G45" s="11" t="s">
        <v>152</v>
      </c>
      <c r="H45" s="11"/>
      <c r="I45" s="11"/>
      <c r="J45" s="9">
        <f>J46</f>
        <v>72.6</v>
      </c>
    </row>
    <row r="46" spans="1:10" ht="18.75">
      <c r="A46" s="186"/>
      <c r="B46" s="125"/>
      <c r="C46" s="142" t="s">
        <v>292</v>
      </c>
      <c r="D46" s="37" t="s">
        <v>17</v>
      </c>
      <c r="E46" s="37" t="s">
        <v>21</v>
      </c>
      <c r="F46" s="37" t="s">
        <v>23</v>
      </c>
      <c r="G46" s="37" t="s">
        <v>152</v>
      </c>
      <c r="H46" s="37" t="s">
        <v>94</v>
      </c>
      <c r="I46" s="37" t="s">
        <v>59</v>
      </c>
      <c r="J46" s="21">
        <v>72.6</v>
      </c>
    </row>
    <row r="47" spans="1:10" ht="75">
      <c r="A47" s="186"/>
      <c r="B47" s="125"/>
      <c r="C47" s="85" t="s">
        <v>154</v>
      </c>
      <c r="D47" s="11" t="s">
        <v>17</v>
      </c>
      <c r="E47" s="11" t="s">
        <v>21</v>
      </c>
      <c r="F47" s="11" t="s">
        <v>23</v>
      </c>
      <c r="G47" s="11" t="s">
        <v>153</v>
      </c>
      <c r="H47" s="11"/>
      <c r="I47" s="11"/>
      <c r="J47" s="9">
        <f>J48</f>
        <v>90.5</v>
      </c>
    </row>
    <row r="48" spans="1:10" ht="18.75">
      <c r="A48" s="186"/>
      <c r="B48" s="125"/>
      <c r="C48" s="142" t="s">
        <v>292</v>
      </c>
      <c r="D48" s="37" t="s">
        <v>17</v>
      </c>
      <c r="E48" s="37" t="s">
        <v>21</v>
      </c>
      <c r="F48" s="37" t="s">
        <v>23</v>
      </c>
      <c r="G48" s="37" t="s">
        <v>153</v>
      </c>
      <c r="H48" s="37" t="s">
        <v>94</v>
      </c>
      <c r="I48" s="37" t="s">
        <v>59</v>
      </c>
      <c r="J48" s="21">
        <v>90.5</v>
      </c>
    </row>
    <row r="49" spans="1:10" ht="18.75">
      <c r="A49" s="186"/>
      <c r="B49" s="125"/>
      <c r="C49" s="39" t="s">
        <v>90</v>
      </c>
      <c r="D49" s="34" t="s">
        <v>17</v>
      </c>
      <c r="E49" s="87" t="s">
        <v>21</v>
      </c>
      <c r="F49" s="87" t="s">
        <v>91</v>
      </c>
      <c r="G49" s="87"/>
      <c r="H49" s="23"/>
      <c r="I49" s="35"/>
      <c r="J49" s="107">
        <f>J50</f>
        <v>189.1</v>
      </c>
    </row>
    <row r="50" spans="1:10" ht="18.75">
      <c r="A50" s="186"/>
      <c r="B50" s="125"/>
      <c r="C50" s="108" t="s">
        <v>148</v>
      </c>
      <c r="D50" s="34" t="s">
        <v>17</v>
      </c>
      <c r="E50" s="64" t="s">
        <v>21</v>
      </c>
      <c r="F50" s="22" t="s">
        <v>91</v>
      </c>
      <c r="G50" s="22" t="s">
        <v>147</v>
      </c>
      <c r="H50" s="109"/>
      <c r="I50" s="35"/>
      <c r="J50" s="54">
        <f>J51</f>
        <v>189.1</v>
      </c>
    </row>
    <row r="51" spans="1:10" ht="18.75">
      <c r="A51" s="186"/>
      <c r="B51" s="125"/>
      <c r="C51" s="33" t="s">
        <v>150</v>
      </c>
      <c r="D51" s="34" t="s">
        <v>17</v>
      </c>
      <c r="E51" s="23" t="s">
        <v>21</v>
      </c>
      <c r="F51" s="24" t="s">
        <v>91</v>
      </c>
      <c r="G51" s="24" t="s">
        <v>149</v>
      </c>
      <c r="H51" s="45"/>
      <c r="I51" s="35"/>
      <c r="J51" s="54">
        <f>J52</f>
        <v>189.1</v>
      </c>
    </row>
    <row r="52" spans="1:10" ht="93.75">
      <c r="A52" s="186"/>
      <c r="B52" s="125"/>
      <c r="C52" s="144" t="s">
        <v>151</v>
      </c>
      <c r="D52" s="64" t="s">
        <v>17</v>
      </c>
      <c r="E52" s="22" t="s">
        <v>21</v>
      </c>
      <c r="F52" s="22" t="s">
        <v>91</v>
      </c>
      <c r="G52" s="22" t="s">
        <v>146</v>
      </c>
      <c r="H52" s="22"/>
      <c r="I52" s="38"/>
      <c r="J52" s="41">
        <f>J53</f>
        <v>189.1</v>
      </c>
    </row>
    <row r="53" spans="1:10" ht="18.75">
      <c r="A53" s="186"/>
      <c r="B53" s="125"/>
      <c r="C53" s="142" t="s">
        <v>292</v>
      </c>
      <c r="D53" s="37" t="s">
        <v>17</v>
      </c>
      <c r="E53" s="68" t="s">
        <v>21</v>
      </c>
      <c r="F53" s="68" t="s">
        <v>91</v>
      </c>
      <c r="G53" s="68" t="s">
        <v>146</v>
      </c>
      <c r="H53" s="68" t="s">
        <v>94</v>
      </c>
      <c r="I53" s="37" t="s">
        <v>59</v>
      </c>
      <c r="J53" s="70">
        <v>189.1</v>
      </c>
    </row>
    <row r="54" spans="1:10" ht="18.75">
      <c r="A54" s="186"/>
      <c r="B54" s="125"/>
      <c r="C54" s="39" t="s">
        <v>112</v>
      </c>
      <c r="D54" s="34" t="s">
        <v>17</v>
      </c>
      <c r="E54" s="87" t="s">
        <v>21</v>
      </c>
      <c r="F54" s="87" t="s">
        <v>111</v>
      </c>
      <c r="G54" s="87"/>
      <c r="H54" s="23"/>
      <c r="I54" s="35"/>
      <c r="J54" s="107">
        <f>J55</f>
        <v>611.4</v>
      </c>
    </row>
    <row r="55" spans="1:10" ht="18.75">
      <c r="A55" s="186"/>
      <c r="B55" s="125"/>
      <c r="C55" s="108" t="s">
        <v>148</v>
      </c>
      <c r="D55" s="34" t="s">
        <v>17</v>
      </c>
      <c r="E55" s="64" t="s">
        <v>21</v>
      </c>
      <c r="F55" s="22" t="s">
        <v>111</v>
      </c>
      <c r="G55" s="22" t="s">
        <v>147</v>
      </c>
      <c r="H55" s="109"/>
      <c r="I55" s="35"/>
      <c r="J55" s="54">
        <f>J56</f>
        <v>611.4</v>
      </c>
    </row>
    <row r="56" spans="1:10" ht="18.75">
      <c r="A56" s="186"/>
      <c r="B56" s="125"/>
      <c r="C56" s="33" t="s">
        <v>150</v>
      </c>
      <c r="D56" s="34" t="s">
        <v>17</v>
      </c>
      <c r="E56" s="23" t="s">
        <v>21</v>
      </c>
      <c r="F56" s="24" t="s">
        <v>111</v>
      </c>
      <c r="G56" s="24" t="s">
        <v>149</v>
      </c>
      <c r="H56" s="45"/>
      <c r="I56" s="35"/>
      <c r="J56" s="54">
        <f>J57</f>
        <v>611.4</v>
      </c>
    </row>
    <row r="57" spans="1:10" ht="56.25">
      <c r="A57" s="186"/>
      <c r="B57" s="125"/>
      <c r="C57" s="144" t="s">
        <v>157</v>
      </c>
      <c r="D57" s="64" t="s">
        <v>17</v>
      </c>
      <c r="E57" s="22" t="s">
        <v>21</v>
      </c>
      <c r="F57" s="22" t="s">
        <v>111</v>
      </c>
      <c r="G57" s="22" t="s">
        <v>156</v>
      </c>
      <c r="H57" s="22"/>
      <c r="I57" s="38"/>
      <c r="J57" s="41">
        <f>J58</f>
        <v>611.4</v>
      </c>
    </row>
    <row r="58" spans="1:10" ht="36">
      <c r="A58" s="186"/>
      <c r="B58" s="125"/>
      <c r="C58" s="140" t="s">
        <v>290</v>
      </c>
      <c r="D58" s="37" t="s">
        <v>17</v>
      </c>
      <c r="E58" s="68" t="s">
        <v>21</v>
      </c>
      <c r="F58" s="68" t="s">
        <v>111</v>
      </c>
      <c r="G58" s="68" t="s">
        <v>156</v>
      </c>
      <c r="H58" s="68" t="s">
        <v>116</v>
      </c>
      <c r="I58" s="37" t="s">
        <v>24</v>
      </c>
      <c r="J58" s="70">
        <v>611.4</v>
      </c>
    </row>
    <row r="59" spans="1:10" ht="18.75">
      <c r="A59" s="186"/>
      <c r="B59" s="125"/>
      <c r="C59" s="103" t="s">
        <v>27</v>
      </c>
      <c r="D59" s="7" t="s">
        <v>17</v>
      </c>
      <c r="E59" s="7" t="s">
        <v>21</v>
      </c>
      <c r="F59" s="7" t="s">
        <v>26</v>
      </c>
      <c r="G59" s="7"/>
      <c r="H59" s="7"/>
      <c r="I59" s="7"/>
      <c r="J59" s="8">
        <f>J60</f>
        <v>1000</v>
      </c>
    </row>
    <row r="60" spans="1:10" ht="18.75">
      <c r="A60" s="186"/>
      <c r="B60" s="125"/>
      <c r="C60" s="108" t="s">
        <v>148</v>
      </c>
      <c r="D60" s="7" t="s">
        <v>17</v>
      </c>
      <c r="E60" s="7" t="s">
        <v>21</v>
      </c>
      <c r="F60" s="7" t="s">
        <v>26</v>
      </c>
      <c r="G60" s="7" t="s">
        <v>147</v>
      </c>
      <c r="H60" s="7"/>
      <c r="I60" s="7"/>
      <c r="J60" s="8">
        <f>J61</f>
        <v>1000</v>
      </c>
    </row>
    <row r="61" spans="1:10" ht="18.75">
      <c r="A61" s="186"/>
      <c r="B61" s="125"/>
      <c r="C61" s="33" t="s">
        <v>150</v>
      </c>
      <c r="D61" s="7" t="s">
        <v>17</v>
      </c>
      <c r="E61" s="7" t="s">
        <v>21</v>
      </c>
      <c r="F61" s="7" t="s">
        <v>26</v>
      </c>
      <c r="G61" s="7" t="s">
        <v>149</v>
      </c>
      <c r="H61" s="7" t="s">
        <v>18</v>
      </c>
      <c r="I61" s="7" t="s">
        <v>18</v>
      </c>
      <c r="J61" s="8">
        <f>J62</f>
        <v>1000</v>
      </c>
    </row>
    <row r="62" spans="1:10" ht="37.5">
      <c r="A62" s="186"/>
      <c r="B62" s="125"/>
      <c r="C62" s="145" t="s">
        <v>158</v>
      </c>
      <c r="D62" s="44" t="s">
        <v>17</v>
      </c>
      <c r="E62" s="44" t="s">
        <v>21</v>
      </c>
      <c r="F62" s="44" t="s">
        <v>26</v>
      </c>
      <c r="G62" s="44" t="s">
        <v>159</v>
      </c>
      <c r="H62" s="44"/>
      <c r="I62" s="44"/>
      <c r="J62" s="40">
        <f>J63</f>
        <v>1000</v>
      </c>
    </row>
    <row r="63" spans="1:10" ht="18.75">
      <c r="A63" s="186"/>
      <c r="B63" s="125"/>
      <c r="C63" s="110" t="s">
        <v>96</v>
      </c>
      <c r="D63" s="35" t="s">
        <v>17</v>
      </c>
      <c r="E63" s="35" t="s">
        <v>21</v>
      </c>
      <c r="F63" s="35" t="s">
        <v>26</v>
      </c>
      <c r="G63" s="35" t="s">
        <v>159</v>
      </c>
      <c r="H63" s="111" t="s">
        <v>95</v>
      </c>
      <c r="I63" s="37" t="s">
        <v>24</v>
      </c>
      <c r="J63" s="36">
        <v>1000</v>
      </c>
    </row>
    <row r="64" spans="1:10" ht="18.75">
      <c r="A64" s="186"/>
      <c r="B64" s="125"/>
      <c r="C64" s="103" t="s">
        <v>28</v>
      </c>
      <c r="D64" s="7" t="s">
        <v>17</v>
      </c>
      <c r="E64" s="7" t="s">
        <v>21</v>
      </c>
      <c r="F64" s="7" t="s">
        <v>86</v>
      </c>
      <c r="G64" s="7"/>
      <c r="H64" s="7"/>
      <c r="I64" s="7"/>
      <c r="J64" s="8">
        <f>J65</f>
        <v>2966.6000000000004</v>
      </c>
    </row>
    <row r="65" spans="1:10" ht="18.75">
      <c r="A65" s="186"/>
      <c r="B65" s="125"/>
      <c r="C65" s="108" t="s">
        <v>148</v>
      </c>
      <c r="D65" s="7" t="s">
        <v>17</v>
      </c>
      <c r="E65" s="7" t="s">
        <v>21</v>
      </c>
      <c r="F65" s="7" t="s">
        <v>86</v>
      </c>
      <c r="G65" s="7" t="s">
        <v>147</v>
      </c>
      <c r="H65" s="112"/>
      <c r="I65" s="7"/>
      <c r="J65" s="8">
        <f>J66</f>
        <v>2966.6000000000004</v>
      </c>
    </row>
    <row r="66" spans="1:10" ht="18.75">
      <c r="A66" s="186"/>
      <c r="B66" s="125"/>
      <c r="C66" s="33" t="s">
        <v>150</v>
      </c>
      <c r="D66" s="7" t="s">
        <v>17</v>
      </c>
      <c r="E66" s="7" t="s">
        <v>21</v>
      </c>
      <c r="F66" s="7" t="s">
        <v>86</v>
      </c>
      <c r="G66" s="7" t="s">
        <v>149</v>
      </c>
      <c r="H66" s="7"/>
      <c r="I66" s="7"/>
      <c r="J66" s="8">
        <f>J67+J69+J71+J73+J76+J78+J80+J82</f>
        <v>2966.6000000000004</v>
      </c>
    </row>
    <row r="67" spans="1:10" ht="56.25">
      <c r="A67" s="186"/>
      <c r="B67" s="125"/>
      <c r="C67" s="85" t="s">
        <v>162</v>
      </c>
      <c r="D67" s="11" t="s">
        <v>17</v>
      </c>
      <c r="E67" s="11" t="s">
        <v>21</v>
      </c>
      <c r="F67" s="11" t="s">
        <v>86</v>
      </c>
      <c r="G67" s="11" t="s">
        <v>163</v>
      </c>
      <c r="H67" s="113"/>
      <c r="I67" s="11"/>
      <c r="J67" s="9">
        <f>J68</f>
        <v>100</v>
      </c>
    </row>
    <row r="68" spans="1:10" ht="36">
      <c r="A68" s="186"/>
      <c r="B68" s="125"/>
      <c r="C68" s="140" t="s">
        <v>290</v>
      </c>
      <c r="D68" s="15" t="s">
        <v>17</v>
      </c>
      <c r="E68" s="15" t="s">
        <v>21</v>
      </c>
      <c r="F68" s="15" t="s">
        <v>86</v>
      </c>
      <c r="G68" s="15" t="s">
        <v>163</v>
      </c>
      <c r="H68" s="114" t="s">
        <v>116</v>
      </c>
      <c r="I68" s="15" t="s">
        <v>24</v>
      </c>
      <c r="J68" s="32">
        <v>100</v>
      </c>
    </row>
    <row r="69" spans="1:10" ht="56.25">
      <c r="A69" s="186"/>
      <c r="B69" s="125"/>
      <c r="C69" s="146" t="s">
        <v>164</v>
      </c>
      <c r="D69" s="11" t="s">
        <v>17</v>
      </c>
      <c r="E69" s="11" t="s">
        <v>21</v>
      </c>
      <c r="F69" s="11" t="s">
        <v>86</v>
      </c>
      <c r="G69" s="46" t="s">
        <v>165</v>
      </c>
      <c r="H69" s="113"/>
      <c r="I69" s="38"/>
      <c r="J69" s="77">
        <f>J70</f>
        <v>0</v>
      </c>
    </row>
    <row r="70" spans="1:10" ht="36">
      <c r="A70" s="186"/>
      <c r="B70" s="125"/>
      <c r="C70" s="140" t="s">
        <v>290</v>
      </c>
      <c r="D70" s="37" t="s">
        <v>17</v>
      </c>
      <c r="E70" s="37" t="s">
        <v>21</v>
      </c>
      <c r="F70" s="37" t="s">
        <v>86</v>
      </c>
      <c r="G70" s="37" t="s">
        <v>165</v>
      </c>
      <c r="H70" s="115" t="s">
        <v>116</v>
      </c>
      <c r="I70" s="37" t="s">
        <v>24</v>
      </c>
      <c r="J70" s="21">
        <v>0</v>
      </c>
    </row>
    <row r="71" spans="1:10" ht="56.25">
      <c r="A71" s="186"/>
      <c r="B71" s="125"/>
      <c r="C71" s="146" t="s">
        <v>314</v>
      </c>
      <c r="D71" s="11" t="s">
        <v>17</v>
      </c>
      <c r="E71" s="11" t="s">
        <v>21</v>
      </c>
      <c r="F71" s="11" t="s">
        <v>86</v>
      </c>
      <c r="G71" s="46" t="s">
        <v>166</v>
      </c>
      <c r="H71" s="113"/>
      <c r="I71" s="38"/>
      <c r="J71" s="9">
        <f>J72</f>
        <v>500</v>
      </c>
    </row>
    <row r="72" spans="1:10" ht="36">
      <c r="A72" s="186"/>
      <c r="B72" s="125"/>
      <c r="C72" s="198" t="s">
        <v>290</v>
      </c>
      <c r="D72" s="199" t="s">
        <v>17</v>
      </c>
      <c r="E72" s="199" t="s">
        <v>21</v>
      </c>
      <c r="F72" s="199" t="s">
        <v>86</v>
      </c>
      <c r="G72" s="199" t="s">
        <v>166</v>
      </c>
      <c r="H72" s="200" t="s">
        <v>116</v>
      </c>
      <c r="I72" s="199" t="s">
        <v>24</v>
      </c>
      <c r="J72" s="36">
        <v>500</v>
      </c>
    </row>
    <row r="73" spans="1:10" ht="37.5">
      <c r="A73" s="186"/>
      <c r="B73" s="125"/>
      <c r="C73" s="146" t="s">
        <v>167</v>
      </c>
      <c r="D73" s="11" t="s">
        <v>17</v>
      </c>
      <c r="E73" s="11" t="s">
        <v>21</v>
      </c>
      <c r="F73" s="11" t="s">
        <v>86</v>
      </c>
      <c r="G73" s="11" t="s">
        <v>168</v>
      </c>
      <c r="H73" s="116"/>
      <c r="I73" s="11"/>
      <c r="J73" s="55">
        <f>J74+J75</f>
        <v>160.3</v>
      </c>
    </row>
    <row r="74" spans="1:10" ht="36">
      <c r="A74" s="186"/>
      <c r="B74" s="125"/>
      <c r="C74" s="141" t="s">
        <v>290</v>
      </c>
      <c r="D74" s="15" t="s">
        <v>17</v>
      </c>
      <c r="E74" s="15" t="s">
        <v>21</v>
      </c>
      <c r="F74" s="15" t="s">
        <v>86</v>
      </c>
      <c r="G74" s="15" t="s">
        <v>168</v>
      </c>
      <c r="H74" s="114" t="s">
        <v>116</v>
      </c>
      <c r="I74" s="15" t="s">
        <v>24</v>
      </c>
      <c r="J74" s="32">
        <v>150</v>
      </c>
    </row>
    <row r="75" spans="1:10" ht="36">
      <c r="A75" s="186"/>
      <c r="B75" s="125"/>
      <c r="C75" s="201" t="s">
        <v>290</v>
      </c>
      <c r="D75" s="202" t="s">
        <v>17</v>
      </c>
      <c r="E75" s="202" t="s">
        <v>21</v>
      </c>
      <c r="F75" s="202" t="s">
        <v>86</v>
      </c>
      <c r="G75" s="202" t="s">
        <v>168</v>
      </c>
      <c r="H75" s="203" t="s">
        <v>116</v>
      </c>
      <c r="I75" s="202" t="s">
        <v>29</v>
      </c>
      <c r="J75" s="204">
        <v>10.3</v>
      </c>
    </row>
    <row r="76" spans="1:10" ht="37.5">
      <c r="A76" s="186"/>
      <c r="B76" s="125"/>
      <c r="C76" s="146" t="s">
        <v>169</v>
      </c>
      <c r="D76" s="11" t="s">
        <v>17</v>
      </c>
      <c r="E76" s="11" t="s">
        <v>21</v>
      </c>
      <c r="F76" s="11" t="s">
        <v>86</v>
      </c>
      <c r="G76" s="11" t="s">
        <v>170</v>
      </c>
      <c r="H76" s="116"/>
      <c r="I76" s="11"/>
      <c r="J76" s="9">
        <f>J77</f>
        <v>150</v>
      </c>
    </row>
    <row r="77" spans="1:10" ht="36">
      <c r="A77" s="186"/>
      <c r="B77" s="125"/>
      <c r="C77" s="140" t="s">
        <v>290</v>
      </c>
      <c r="D77" s="35" t="s">
        <v>17</v>
      </c>
      <c r="E77" s="35" t="s">
        <v>21</v>
      </c>
      <c r="F77" s="35" t="s">
        <v>86</v>
      </c>
      <c r="G77" s="35" t="s">
        <v>170</v>
      </c>
      <c r="H77" s="111" t="s">
        <v>116</v>
      </c>
      <c r="I77" s="35" t="s">
        <v>24</v>
      </c>
      <c r="J77" s="36">
        <v>150</v>
      </c>
    </row>
    <row r="78" spans="1:10" ht="75">
      <c r="A78" s="186"/>
      <c r="B78" s="125"/>
      <c r="C78" s="144" t="s">
        <v>160</v>
      </c>
      <c r="D78" s="64" t="s">
        <v>17</v>
      </c>
      <c r="E78" s="64" t="s">
        <v>21</v>
      </c>
      <c r="F78" s="64" t="s">
        <v>86</v>
      </c>
      <c r="G78" s="64" t="s">
        <v>161</v>
      </c>
      <c r="H78" s="116"/>
      <c r="I78" s="11"/>
      <c r="J78" s="9">
        <f>J79</f>
        <v>200</v>
      </c>
    </row>
    <row r="79" spans="1:10" ht="36">
      <c r="A79" s="186"/>
      <c r="B79" s="125"/>
      <c r="C79" s="140" t="s">
        <v>290</v>
      </c>
      <c r="D79" s="37" t="s">
        <v>17</v>
      </c>
      <c r="E79" s="37" t="s">
        <v>21</v>
      </c>
      <c r="F79" s="37" t="s">
        <v>86</v>
      </c>
      <c r="G79" s="37" t="s">
        <v>161</v>
      </c>
      <c r="H79" s="115" t="s">
        <v>116</v>
      </c>
      <c r="I79" s="37" t="s">
        <v>24</v>
      </c>
      <c r="J79" s="21">
        <v>200</v>
      </c>
    </row>
    <row r="80" spans="1:10" ht="56.25">
      <c r="A80" s="186"/>
      <c r="B80" s="125"/>
      <c r="C80" s="85" t="s">
        <v>171</v>
      </c>
      <c r="D80" s="11" t="s">
        <v>17</v>
      </c>
      <c r="E80" s="46" t="s">
        <v>21</v>
      </c>
      <c r="F80" s="11" t="s">
        <v>86</v>
      </c>
      <c r="G80" s="11" t="s">
        <v>172</v>
      </c>
      <c r="H80" s="38"/>
      <c r="I80" s="38"/>
      <c r="J80" s="55">
        <f>J81</f>
        <v>1600</v>
      </c>
    </row>
    <row r="81" spans="1:10" ht="36">
      <c r="A81" s="186"/>
      <c r="B81" s="125"/>
      <c r="C81" s="140" t="s">
        <v>290</v>
      </c>
      <c r="D81" s="35" t="s">
        <v>17</v>
      </c>
      <c r="E81" s="37" t="s">
        <v>21</v>
      </c>
      <c r="F81" s="37" t="s">
        <v>86</v>
      </c>
      <c r="G81" s="37" t="s">
        <v>172</v>
      </c>
      <c r="H81" s="37" t="s">
        <v>116</v>
      </c>
      <c r="I81" s="37" t="s">
        <v>24</v>
      </c>
      <c r="J81" s="21">
        <v>1600</v>
      </c>
    </row>
    <row r="82" spans="1:10" ht="75">
      <c r="A82" s="186"/>
      <c r="B82" s="125"/>
      <c r="C82" s="144" t="s">
        <v>174</v>
      </c>
      <c r="D82" s="64" t="s">
        <v>17</v>
      </c>
      <c r="E82" s="22" t="s">
        <v>21</v>
      </c>
      <c r="F82" s="22" t="s">
        <v>86</v>
      </c>
      <c r="G82" s="22" t="s">
        <v>173</v>
      </c>
      <c r="H82" s="22"/>
      <c r="I82" s="38"/>
      <c r="J82" s="41">
        <f>J83</f>
        <v>256.3</v>
      </c>
    </row>
    <row r="83" spans="1:10" ht="18.75">
      <c r="A83" s="186"/>
      <c r="B83" s="125"/>
      <c r="C83" s="142" t="s">
        <v>292</v>
      </c>
      <c r="D83" s="37" t="s">
        <v>17</v>
      </c>
      <c r="E83" s="68" t="s">
        <v>21</v>
      </c>
      <c r="F83" s="68" t="s">
        <v>86</v>
      </c>
      <c r="G83" s="68" t="s">
        <v>173</v>
      </c>
      <c r="H83" s="68" t="s">
        <v>94</v>
      </c>
      <c r="I83" s="37" t="s">
        <v>59</v>
      </c>
      <c r="J83" s="61">
        <v>256.3</v>
      </c>
    </row>
    <row r="84" spans="1:10" ht="18.75">
      <c r="A84" s="186"/>
      <c r="B84" s="125"/>
      <c r="C84" s="147" t="s">
        <v>30</v>
      </c>
      <c r="D84" s="23" t="s">
        <v>17</v>
      </c>
      <c r="E84" s="23" t="s">
        <v>31</v>
      </c>
      <c r="F84" s="23"/>
      <c r="G84" s="23"/>
      <c r="H84" s="23"/>
      <c r="I84" s="13"/>
      <c r="J84" s="117">
        <f>J85</f>
        <v>617</v>
      </c>
    </row>
    <row r="85" spans="1:10" ht="18.75">
      <c r="A85" s="186"/>
      <c r="B85" s="125"/>
      <c r="C85" s="33" t="s">
        <v>32</v>
      </c>
      <c r="D85" s="23" t="s">
        <v>17</v>
      </c>
      <c r="E85" s="23" t="s">
        <v>31</v>
      </c>
      <c r="F85" s="24" t="s">
        <v>33</v>
      </c>
      <c r="G85" s="23"/>
      <c r="H85" s="23"/>
      <c r="I85" s="13"/>
      <c r="J85" s="117">
        <f>J86</f>
        <v>617</v>
      </c>
    </row>
    <row r="86" spans="1:10" ht="18.75">
      <c r="A86" s="186"/>
      <c r="B86" s="125"/>
      <c r="C86" s="33" t="s">
        <v>148</v>
      </c>
      <c r="D86" s="23" t="s">
        <v>17</v>
      </c>
      <c r="E86" s="23" t="s">
        <v>31</v>
      </c>
      <c r="F86" s="24" t="s">
        <v>33</v>
      </c>
      <c r="G86" s="24" t="s">
        <v>147</v>
      </c>
      <c r="H86" s="23"/>
      <c r="I86" s="13"/>
      <c r="J86" s="117">
        <f>J87</f>
        <v>617</v>
      </c>
    </row>
    <row r="87" spans="1:10" ht="18.75">
      <c r="A87" s="186"/>
      <c r="B87" s="125"/>
      <c r="C87" s="33" t="s">
        <v>150</v>
      </c>
      <c r="D87" s="23" t="s">
        <v>17</v>
      </c>
      <c r="E87" s="23" t="s">
        <v>31</v>
      </c>
      <c r="F87" s="24" t="s">
        <v>33</v>
      </c>
      <c r="G87" s="24" t="s">
        <v>149</v>
      </c>
      <c r="H87" s="45"/>
      <c r="I87" s="13"/>
      <c r="J87" s="117">
        <f>J88</f>
        <v>617</v>
      </c>
    </row>
    <row r="88" spans="1:10" ht="56.25">
      <c r="A88" s="186"/>
      <c r="B88" s="125"/>
      <c r="C88" s="148" t="s">
        <v>175</v>
      </c>
      <c r="D88" s="62" t="s">
        <v>17</v>
      </c>
      <c r="E88" s="62" t="s">
        <v>31</v>
      </c>
      <c r="F88" s="63" t="s">
        <v>33</v>
      </c>
      <c r="G88" s="63" t="s">
        <v>176</v>
      </c>
      <c r="H88" s="105"/>
      <c r="I88" s="79"/>
      <c r="J88" s="118">
        <f>SUM(J89:J92)</f>
        <v>617</v>
      </c>
    </row>
    <row r="89" spans="1:10" ht="36">
      <c r="A89" s="186"/>
      <c r="B89" s="125"/>
      <c r="C89" s="149" t="s">
        <v>286</v>
      </c>
      <c r="D89" s="38" t="s">
        <v>17</v>
      </c>
      <c r="E89" s="66" t="s">
        <v>31</v>
      </c>
      <c r="F89" s="66" t="s">
        <v>33</v>
      </c>
      <c r="G89" s="66" t="s">
        <v>176</v>
      </c>
      <c r="H89" s="66" t="s">
        <v>113</v>
      </c>
      <c r="I89" s="38" t="s">
        <v>97</v>
      </c>
      <c r="J89" s="106">
        <v>536.5</v>
      </c>
    </row>
    <row r="90" spans="1:10" ht="36">
      <c r="A90" s="186"/>
      <c r="B90" s="125"/>
      <c r="C90" s="110" t="s">
        <v>287</v>
      </c>
      <c r="D90" s="15" t="s">
        <v>17</v>
      </c>
      <c r="E90" s="47" t="s">
        <v>31</v>
      </c>
      <c r="F90" s="47" t="s">
        <v>33</v>
      </c>
      <c r="G90" s="47" t="s">
        <v>176</v>
      </c>
      <c r="H90" s="25" t="s">
        <v>114</v>
      </c>
      <c r="I90" s="15" t="s">
        <v>97</v>
      </c>
      <c r="J90" s="76">
        <v>18</v>
      </c>
    </row>
    <row r="91" spans="1:10" ht="36">
      <c r="A91" s="186"/>
      <c r="B91" s="125"/>
      <c r="C91" s="139" t="s">
        <v>118</v>
      </c>
      <c r="D91" s="15" t="s">
        <v>17</v>
      </c>
      <c r="E91" s="47" t="s">
        <v>31</v>
      </c>
      <c r="F91" s="47" t="s">
        <v>33</v>
      </c>
      <c r="G91" s="47" t="s">
        <v>176</v>
      </c>
      <c r="H91" s="25" t="s">
        <v>115</v>
      </c>
      <c r="I91" s="15" t="s">
        <v>97</v>
      </c>
      <c r="J91" s="76">
        <v>25.1</v>
      </c>
    </row>
    <row r="92" spans="1:10" ht="36">
      <c r="A92" s="186"/>
      <c r="B92" s="125"/>
      <c r="C92" s="140" t="s">
        <v>290</v>
      </c>
      <c r="D92" s="35" t="s">
        <v>17</v>
      </c>
      <c r="E92" s="47" t="s">
        <v>31</v>
      </c>
      <c r="F92" s="47" t="s">
        <v>33</v>
      </c>
      <c r="G92" s="47" t="s">
        <v>176</v>
      </c>
      <c r="H92" s="26" t="s">
        <v>116</v>
      </c>
      <c r="I92" s="35" t="s">
        <v>97</v>
      </c>
      <c r="J92" s="61">
        <v>37.4</v>
      </c>
    </row>
    <row r="93" spans="1:10" ht="18.75">
      <c r="A93" s="186"/>
      <c r="B93" s="125"/>
      <c r="C93" s="103" t="s">
        <v>34</v>
      </c>
      <c r="D93" s="7" t="s">
        <v>17</v>
      </c>
      <c r="E93" s="7" t="s">
        <v>35</v>
      </c>
      <c r="F93" s="7"/>
      <c r="G93" s="7" t="s">
        <v>18</v>
      </c>
      <c r="H93" s="7" t="s">
        <v>18</v>
      </c>
      <c r="I93" s="7" t="s">
        <v>18</v>
      </c>
      <c r="J93" s="8">
        <f>J94+J103</f>
        <v>900.1</v>
      </c>
    </row>
    <row r="94" spans="1:10" ht="37.5">
      <c r="A94" s="186"/>
      <c r="B94" s="125"/>
      <c r="C94" s="103" t="s">
        <v>36</v>
      </c>
      <c r="D94" s="7" t="s">
        <v>17</v>
      </c>
      <c r="E94" s="7" t="s">
        <v>35</v>
      </c>
      <c r="F94" s="7" t="s">
        <v>37</v>
      </c>
      <c r="G94" s="7"/>
      <c r="H94" s="7"/>
      <c r="I94" s="7"/>
      <c r="J94" s="8">
        <f>J95</f>
        <v>133.1</v>
      </c>
    </row>
    <row r="95" spans="1:10" ht="56.25">
      <c r="A95" s="186"/>
      <c r="B95" s="125"/>
      <c r="C95" s="33" t="s">
        <v>299</v>
      </c>
      <c r="D95" s="7" t="s">
        <v>17</v>
      </c>
      <c r="E95" s="7" t="s">
        <v>35</v>
      </c>
      <c r="F95" s="7" t="s">
        <v>37</v>
      </c>
      <c r="G95" s="7" t="s">
        <v>223</v>
      </c>
      <c r="H95" s="7"/>
      <c r="I95" s="7"/>
      <c r="J95" s="8">
        <f>J96</f>
        <v>133.1</v>
      </c>
    </row>
    <row r="96" spans="1:10" ht="93.75">
      <c r="A96" s="186"/>
      <c r="B96" s="125"/>
      <c r="C96" s="181" t="s">
        <v>306</v>
      </c>
      <c r="D96" s="7" t="s">
        <v>17</v>
      </c>
      <c r="E96" s="7" t="s">
        <v>35</v>
      </c>
      <c r="F96" s="7" t="s">
        <v>37</v>
      </c>
      <c r="G96" s="7" t="s">
        <v>224</v>
      </c>
      <c r="H96" s="7" t="s">
        <v>18</v>
      </c>
      <c r="I96" s="7" t="s">
        <v>18</v>
      </c>
      <c r="J96" s="8">
        <f>J97+J101+J99</f>
        <v>133.1</v>
      </c>
    </row>
    <row r="97" spans="1:10" ht="112.5">
      <c r="A97" s="186"/>
      <c r="B97" s="125"/>
      <c r="C97" s="180" t="s">
        <v>300</v>
      </c>
      <c r="D97" s="44" t="s">
        <v>17</v>
      </c>
      <c r="E97" s="44" t="s">
        <v>35</v>
      </c>
      <c r="F97" s="44" t="s">
        <v>37</v>
      </c>
      <c r="G97" s="44" t="s">
        <v>254</v>
      </c>
      <c r="H97" s="44"/>
      <c r="I97" s="44"/>
      <c r="J97" s="40">
        <f>J98</f>
        <v>0</v>
      </c>
    </row>
    <row r="98" spans="1:10" ht="36">
      <c r="A98" s="186"/>
      <c r="B98" s="125"/>
      <c r="C98" s="136" t="s">
        <v>290</v>
      </c>
      <c r="D98" s="37" t="s">
        <v>17</v>
      </c>
      <c r="E98" s="37" t="s">
        <v>35</v>
      </c>
      <c r="F98" s="37" t="s">
        <v>37</v>
      </c>
      <c r="G98" s="37" t="s">
        <v>254</v>
      </c>
      <c r="H98" s="37" t="s">
        <v>116</v>
      </c>
      <c r="I98" s="37" t="s">
        <v>24</v>
      </c>
      <c r="J98" s="204">
        <v>0</v>
      </c>
    </row>
    <row r="99" spans="1:10" ht="96.75" customHeight="1">
      <c r="A99" s="186"/>
      <c r="B99" s="125"/>
      <c r="C99" s="155" t="s">
        <v>301</v>
      </c>
      <c r="D99" s="44" t="s">
        <v>17</v>
      </c>
      <c r="E99" s="44" t="s">
        <v>35</v>
      </c>
      <c r="F99" s="44" t="s">
        <v>37</v>
      </c>
      <c r="G99" s="44" t="s">
        <v>255</v>
      </c>
      <c r="H99" s="44"/>
      <c r="I99" s="44"/>
      <c r="J99" s="40">
        <f>J100</f>
        <v>20</v>
      </c>
    </row>
    <row r="100" spans="1:10" ht="36">
      <c r="A100" s="186"/>
      <c r="B100" s="125"/>
      <c r="C100" s="140" t="s">
        <v>290</v>
      </c>
      <c r="D100" s="37" t="s">
        <v>17</v>
      </c>
      <c r="E100" s="37" t="s">
        <v>35</v>
      </c>
      <c r="F100" s="37" t="s">
        <v>37</v>
      </c>
      <c r="G100" s="37" t="s">
        <v>255</v>
      </c>
      <c r="H100" s="37" t="s">
        <v>116</v>
      </c>
      <c r="I100" s="37" t="s">
        <v>24</v>
      </c>
      <c r="J100" s="21">
        <v>20</v>
      </c>
    </row>
    <row r="101" spans="1:10" ht="128.25" customHeight="1">
      <c r="A101" s="186"/>
      <c r="B101" s="125"/>
      <c r="C101" s="169" t="s">
        <v>302</v>
      </c>
      <c r="D101" s="10" t="s">
        <v>17</v>
      </c>
      <c r="E101" s="10" t="s">
        <v>35</v>
      </c>
      <c r="F101" s="10" t="s">
        <v>37</v>
      </c>
      <c r="G101" s="10" t="s">
        <v>298</v>
      </c>
      <c r="H101" s="10"/>
      <c r="I101" s="14"/>
      <c r="J101" s="59">
        <f>J102</f>
        <v>113.1</v>
      </c>
    </row>
    <row r="102" spans="1:11" ht="21" customHeight="1">
      <c r="A102" s="186"/>
      <c r="B102" s="125"/>
      <c r="C102" s="142" t="s">
        <v>292</v>
      </c>
      <c r="D102" s="37" t="s">
        <v>17</v>
      </c>
      <c r="E102" s="37" t="s">
        <v>35</v>
      </c>
      <c r="F102" s="37" t="s">
        <v>37</v>
      </c>
      <c r="G102" s="37" t="s">
        <v>298</v>
      </c>
      <c r="H102" s="37" t="s">
        <v>94</v>
      </c>
      <c r="I102" s="37" t="s">
        <v>60</v>
      </c>
      <c r="J102" s="61">
        <v>113.1</v>
      </c>
      <c r="K102" s="128"/>
    </row>
    <row r="103" spans="1:10" ht="18.75">
      <c r="A103" s="186"/>
      <c r="B103" s="125"/>
      <c r="C103" s="103" t="s">
        <v>38</v>
      </c>
      <c r="D103" s="7" t="s">
        <v>17</v>
      </c>
      <c r="E103" s="7" t="s">
        <v>35</v>
      </c>
      <c r="F103" s="7" t="s">
        <v>39</v>
      </c>
      <c r="G103" s="7"/>
      <c r="H103" s="7"/>
      <c r="I103" s="7"/>
      <c r="J103" s="8">
        <f>J104</f>
        <v>767</v>
      </c>
    </row>
    <row r="104" spans="1:10" ht="56.25">
      <c r="A104" s="186"/>
      <c r="B104" s="125"/>
      <c r="C104" s="33" t="s">
        <v>299</v>
      </c>
      <c r="D104" s="7" t="s">
        <v>17</v>
      </c>
      <c r="E104" s="7" t="s">
        <v>35</v>
      </c>
      <c r="F104" s="7" t="s">
        <v>39</v>
      </c>
      <c r="G104" s="7" t="s">
        <v>223</v>
      </c>
      <c r="H104" s="7" t="s">
        <v>18</v>
      </c>
      <c r="I104" s="7" t="s">
        <v>18</v>
      </c>
      <c r="J104" s="8">
        <f>J105</f>
        <v>767</v>
      </c>
    </row>
    <row r="105" spans="1:10" ht="75">
      <c r="A105" s="186"/>
      <c r="B105" s="125"/>
      <c r="C105" s="177" t="s">
        <v>303</v>
      </c>
      <c r="D105" s="23" t="s">
        <v>17</v>
      </c>
      <c r="E105" s="23" t="s">
        <v>35</v>
      </c>
      <c r="F105" s="7" t="s">
        <v>39</v>
      </c>
      <c r="G105" s="7" t="s">
        <v>225</v>
      </c>
      <c r="H105" s="13"/>
      <c r="I105" s="13"/>
      <c r="J105" s="8">
        <f>J108+J110+J106</f>
        <v>767</v>
      </c>
    </row>
    <row r="106" spans="1:10" ht="78.75" customHeight="1">
      <c r="A106" s="186"/>
      <c r="B106" s="125"/>
      <c r="C106" s="205" t="s">
        <v>316</v>
      </c>
      <c r="D106" s="206" t="s">
        <v>17</v>
      </c>
      <c r="E106" s="206" t="s">
        <v>35</v>
      </c>
      <c r="F106" s="207" t="s">
        <v>39</v>
      </c>
      <c r="G106" s="207" t="s">
        <v>315</v>
      </c>
      <c r="H106" s="207"/>
      <c r="I106" s="207"/>
      <c r="J106" s="208">
        <f>J107</f>
        <v>100</v>
      </c>
    </row>
    <row r="107" spans="1:10" ht="36">
      <c r="A107" s="186"/>
      <c r="B107" s="125"/>
      <c r="C107" s="198" t="s">
        <v>290</v>
      </c>
      <c r="D107" s="202" t="s">
        <v>17</v>
      </c>
      <c r="E107" s="202" t="s">
        <v>35</v>
      </c>
      <c r="F107" s="202" t="s">
        <v>39</v>
      </c>
      <c r="G107" s="202" t="s">
        <v>315</v>
      </c>
      <c r="H107" s="202" t="s">
        <v>116</v>
      </c>
      <c r="I107" s="202" t="s">
        <v>24</v>
      </c>
      <c r="J107" s="204">
        <v>100</v>
      </c>
    </row>
    <row r="108" spans="1:10" ht="112.5">
      <c r="A108" s="186"/>
      <c r="B108" s="125"/>
      <c r="C108" s="178" t="s">
        <v>304</v>
      </c>
      <c r="D108" s="64" t="s">
        <v>17</v>
      </c>
      <c r="E108" s="64" t="s">
        <v>35</v>
      </c>
      <c r="F108" s="11" t="s">
        <v>39</v>
      </c>
      <c r="G108" s="11" t="s">
        <v>256</v>
      </c>
      <c r="H108" s="11"/>
      <c r="I108" s="11"/>
      <c r="J108" s="9">
        <f>J109</f>
        <v>508</v>
      </c>
    </row>
    <row r="109" spans="1:10" ht="42.75" customHeight="1">
      <c r="A109" s="186"/>
      <c r="B109" s="125"/>
      <c r="C109" s="140" t="s">
        <v>290</v>
      </c>
      <c r="D109" s="37" t="s">
        <v>17</v>
      </c>
      <c r="E109" s="37" t="s">
        <v>35</v>
      </c>
      <c r="F109" s="37" t="s">
        <v>39</v>
      </c>
      <c r="G109" s="37" t="s">
        <v>256</v>
      </c>
      <c r="H109" s="37" t="s">
        <v>116</v>
      </c>
      <c r="I109" s="37" t="s">
        <v>24</v>
      </c>
      <c r="J109" s="21">
        <v>508</v>
      </c>
    </row>
    <row r="110" spans="1:10" ht="93.75">
      <c r="A110" s="186"/>
      <c r="B110" s="125"/>
      <c r="C110" s="152" t="s">
        <v>305</v>
      </c>
      <c r="D110" s="64" t="s">
        <v>17</v>
      </c>
      <c r="E110" s="64" t="s">
        <v>35</v>
      </c>
      <c r="F110" s="11" t="s">
        <v>39</v>
      </c>
      <c r="G110" s="11" t="s">
        <v>257</v>
      </c>
      <c r="H110" s="11"/>
      <c r="I110" s="11"/>
      <c r="J110" s="82">
        <f>J111</f>
        <v>159</v>
      </c>
    </row>
    <row r="111" spans="1:10" ht="36">
      <c r="A111" s="186"/>
      <c r="B111" s="125"/>
      <c r="C111" s="140" t="s">
        <v>290</v>
      </c>
      <c r="D111" s="37" t="s">
        <v>17</v>
      </c>
      <c r="E111" s="37" t="s">
        <v>35</v>
      </c>
      <c r="F111" s="37" t="s">
        <v>39</v>
      </c>
      <c r="G111" s="37" t="s">
        <v>257</v>
      </c>
      <c r="H111" s="37" t="s">
        <v>116</v>
      </c>
      <c r="I111" s="37" t="s">
        <v>24</v>
      </c>
      <c r="J111" s="83">
        <v>159</v>
      </c>
    </row>
    <row r="112" spans="1:10" ht="18.75">
      <c r="A112" s="186"/>
      <c r="B112" s="125"/>
      <c r="C112" s="103" t="s">
        <v>40</v>
      </c>
      <c r="D112" s="7" t="s">
        <v>17</v>
      </c>
      <c r="E112" s="7" t="s">
        <v>41</v>
      </c>
      <c r="F112" s="7"/>
      <c r="G112" s="7"/>
      <c r="H112" s="7"/>
      <c r="I112" s="7"/>
      <c r="J112" s="8">
        <f>J113+J129+J134</f>
        <v>14884.9</v>
      </c>
    </row>
    <row r="113" spans="1:10" ht="18.75">
      <c r="A113" s="186"/>
      <c r="B113" s="125"/>
      <c r="C113" s="33" t="s">
        <v>101</v>
      </c>
      <c r="D113" s="7" t="s">
        <v>17</v>
      </c>
      <c r="E113" s="49" t="s">
        <v>41</v>
      </c>
      <c r="F113" s="7" t="s">
        <v>93</v>
      </c>
      <c r="G113" s="49"/>
      <c r="H113" s="49"/>
      <c r="I113" s="7"/>
      <c r="J113" s="8">
        <f>J114</f>
        <v>14209.9</v>
      </c>
    </row>
    <row r="114" spans="1:10" ht="75">
      <c r="A114" s="186"/>
      <c r="B114" s="125"/>
      <c r="C114" s="151" t="s">
        <v>269</v>
      </c>
      <c r="D114" s="64" t="s">
        <v>17</v>
      </c>
      <c r="E114" s="64" t="s">
        <v>41</v>
      </c>
      <c r="F114" s="22" t="s">
        <v>93</v>
      </c>
      <c r="G114" s="22" t="s">
        <v>226</v>
      </c>
      <c r="H114" s="38"/>
      <c r="I114" s="66"/>
      <c r="J114" s="55">
        <f>J115+J124</f>
        <v>14209.9</v>
      </c>
    </row>
    <row r="115" spans="1:10" ht="131.25">
      <c r="A115" s="186"/>
      <c r="B115" s="125"/>
      <c r="C115" s="154" t="s">
        <v>270</v>
      </c>
      <c r="D115" s="7" t="s">
        <v>17</v>
      </c>
      <c r="E115" s="7" t="s">
        <v>41</v>
      </c>
      <c r="F115" s="7" t="s">
        <v>93</v>
      </c>
      <c r="G115" s="7" t="s">
        <v>229</v>
      </c>
      <c r="H115" s="7"/>
      <c r="I115" s="7"/>
      <c r="J115" s="8">
        <f>J116+J118+J122</f>
        <v>12413.8</v>
      </c>
    </row>
    <row r="116" spans="1:10" ht="150">
      <c r="A116" s="186"/>
      <c r="B116" s="125"/>
      <c r="C116" s="153" t="s">
        <v>272</v>
      </c>
      <c r="D116" s="44" t="s">
        <v>17</v>
      </c>
      <c r="E116" s="44" t="s">
        <v>41</v>
      </c>
      <c r="F116" s="44" t="s">
        <v>93</v>
      </c>
      <c r="G116" s="44" t="s">
        <v>275</v>
      </c>
      <c r="H116" s="44"/>
      <c r="I116" s="44"/>
      <c r="J116" s="40">
        <f>J117</f>
        <v>5255.5</v>
      </c>
    </row>
    <row r="117" spans="1:10" ht="36">
      <c r="A117" s="186"/>
      <c r="B117" s="125"/>
      <c r="C117" s="150" t="s">
        <v>290</v>
      </c>
      <c r="D117" s="68" t="s">
        <v>17</v>
      </c>
      <c r="E117" s="68" t="s">
        <v>41</v>
      </c>
      <c r="F117" s="68" t="s">
        <v>93</v>
      </c>
      <c r="G117" s="68" t="s">
        <v>275</v>
      </c>
      <c r="H117" s="37" t="s">
        <v>116</v>
      </c>
      <c r="I117" s="68" t="s">
        <v>24</v>
      </c>
      <c r="J117" s="209">
        <v>5255.5</v>
      </c>
    </row>
    <row r="118" spans="1:10" ht="150">
      <c r="A118" s="186"/>
      <c r="B118" s="125"/>
      <c r="C118" s="153" t="s">
        <v>274</v>
      </c>
      <c r="D118" s="44" t="s">
        <v>17</v>
      </c>
      <c r="E118" s="44" t="s">
        <v>41</v>
      </c>
      <c r="F118" s="44" t="s">
        <v>93</v>
      </c>
      <c r="G118" s="44" t="s">
        <v>273</v>
      </c>
      <c r="H118" s="44"/>
      <c r="I118" s="44"/>
      <c r="J118" s="40">
        <f>J119+J120+J121</f>
        <v>7158.3</v>
      </c>
    </row>
    <row r="119" spans="1:10" ht="36">
      <c r="A119" s="186"/>
      <c r="B119" s="125"/>
      <c r="C119" s="141" t="s">
        <v>290</v>
      </c>
      <c r="D119" s="25" t="s">
        <v>17</v>
      </c>
      <c r="E119" s="25" t="s">
        <v>41</v>
      </c>
      <c r="F119" s="25" t="s">
        <v>93</v>
      </c>
      <c r="G119" s="25" t="s">
        <v>273</v>
      </c>
      <c r="H119" s="15" t="s">
        <v>116</v>
      </c>
      <c r="I119" s="25" t="s">
        <v>24</v>
      </c>
      <c r="J119" s="67">
        <v>5443</v>
      </c>
    </row>
    <row r="120" spans="1:10" ht="36">
      <c r="A120" s="186"/>
      <c r="B120" s="125"/>
      <c r="C120" s="197" t="s">
        <v>290</v>
      </c>
      <c r="D120" s="210" t="s">
        <v>17</v>
      </c>
      <c r="E120" s="210" t="s">
        <v>41</v>
      </c>
      <c r="F120" s="210" t="s">
        <v>93</v>
      </c>
      <c r="G120" s="210" t="s">
        <v>273</v>
      </c>
      <c r="H120" s="192" t="s">
        <v>116</v>
      </c>
      <c r="I120" s="210" t="s">
        <v>29</v>
      </c>
      <c r="J120" s="211">
        <v>719.6</v>
      </c>
    </row>
    <row r="121" spans="1:10" ht="36">
      <c r="A121" s="186"/>
      <c r="B121" s="125"/>
      <c r="C121" s="201" t="s">
        <v>290</v>
      </c>
      <c r="D121" s="212" t="s">
        <v>17</v>
      </c>
      <c r="E121" s="212" t="s">
        <v>41</v>
      </c>
      <c r="F121" s="212" t="s">
        <v>93</v>
      </c>
      <c r="G121" s="212" t="s">
        <v>273</v>
      </c>
      <c r="H121" s="202" t="s">
        <v>116</v>
      </c>
      <c r="I121" s="212" t="s">
        <v>317</v>
      </c>
      <c r="J121" s="209">
        <v>995.7</v>
      </c>
    </row>
    <row r="122" spans="1:10" ht="168.75">
      <c r="A122" s="186"/>
      <c r="B122" s="125"/>
      <c r="C122" s="153" t="s">
        <v>276</v>
      </c>
      <c r="D122" s="44" t="s">
        <v>17</v>
      </c>
      <c r="E122" s="44" t="s">
        <v>41</v>
      </c>
      <c r="F122" s="44" t="s">
        <v>93</v>
      </c>
      <c r="G122" s="44" t="s">
        <v>277</v>
      </c>
      <c r="H122" s="44"/>
      <c r="I122" s="44"/>
      <c r="J122" s="40">
        <f>J123</f>
        <v>0</v>
      </c>
    </row>
    <row r="123" spans="1:10" ht="36">
      <c r="A123" s="186"/>
      <c r="B123" s="125"/>
      <c r="C123" s="98" t="s">
        <v>291</v>
      </c>
      <c r="D123" s="25" t="s">
        <v>17</v>
      </c>
      <c r="E123" s="25" t="s">
        <v>41</v>
      </c>
      <c r="F123" s="25" t="s">
        <v>93</v>
      </c>
      <c r="G123" s="25" t="s">
        <v>277</v>
      </c>
      <c r="H123" s="15" t="s">
        <v>217</v>
      </c>
      <c r="I123" s="25" t="s">
        <v>24</v>
      </c>
      <c r="J123" s="211">
        <v>0</v>
      </c>
    </row>
    <row r="124" spans="1:10" ht="131.25">
      <c r="A124" s="186"/>
      <c r="B124" s="125"/>
      <c r="C124" s="154" t="s">
        <v>271</v>
      </c>
      <c r="D124" s="7" t="s">
        <v>17</v>
      </c>
      <c r="E124" s="7" t="s">
        <v>41</v>
      </c>
      <c r="F124" s="7" t="s">
        <v>93</v>
      </c>
      <c r="G124" s="7" t="s">
        <v>230</v>
      </c>
      <c r="H124" s="7"/>
      <c r="I124" s="7"/>
      <c r="J124" s="8">
        <f>J126+J127</f>
        <v>1796.1</v>
      </c>
    </row>
    <row r="125" spans="1:10" ht="150">
      <c r="A125" s="186"/>
      <c r="B125" s="125"/>
      <c r="C125" s="155" t="s">
        <v>278</v>
      </c>
      <c r="D125" s="44" t="s">
        <v>17</v>
      </c>
      <c r="E125" s="44" t="s">
        <v>41</v>
      </c>
      <c r="F125" s="44" t="s">
        <v>93</v>
      </c>
      <c r="G125" s="44" t="s">
        <v>279</v>
      </c>
      <c r="H125" s="44"/>
      <c r="I125" s="44"/>
      <c r="J125" s="40">
        <f>J126</f>
        <v>0</v>
      </c>
    </row>
    <row r="126" spans="1:10" ht="36">
      <c r="A126" s="186"/>
      <c r="B126" s="125"/>
      <c r="C126" s="150" t="s">
        <v>290</v>
      </c>
      <c r="D126" s="25" t="s">
        <v>17</v>
      </c>
      <c r="E126" s="25" t="s">
        <v>41</v>
      </c>
      <c r="F126" s="25" t="s">
        <v>93</v>
      </c>
      <c r="G126" s="25" t="s">
        <v>279</v>
      </c>
      <c r="H126" s="15" t="s">
        <v>116</v>
      </c>
      <c r="I126" s="25" t="s">
        <v>24</v>
      </c>
      <c r="J126" s="211">
        <f>600-600</f>
        <v>0</v>
      </c>
    </row>
    <row r="127" spans="1:10" ht="138.75" customHeight="1">
      <c r="A127" s="186"/>
      <c r="B127" s="125"/>
      <c r="C127" s="214" t="s">
        <v>319</v>
      </c>
      <c r="D127" s="215" t="s">
        <v>17</v>
      </c>
      <c r="E127" s="215" t="s">
        <v>41</v>
      </c>
      <c r="F127" s="215" t="s">
        <v>93</v>
      </c>
      <c r="G127" s="215" t="s">
        <v>318</v>
      </c>
      <c r="H127" s="215"/>
      <c r="I127" s="215"/>
      <c r="J127" s="213">
        <f>J128</f>
        <v>1796.1</v>
      </c>
    </row>
    <row r="128" spans="1:10" ht="36">
      <c r="A128" s="186"/>
      <c r="B128" s="125"/>
      <c r="C128" s="198" t="s">
        <v>290</v>
      </c>
      <c r="D128" s="210" t="s">
        <v>17</v>
      </c>
      <c r="E128" s="210" t="s">
        <v>41</v>
      </c>
      <c r="F128" s="210" t="s">
        <v>93</v>
      </c>
      <c r="G128" s="210" t="s">
        <v>318</v>
      </c>
      <c r="H128" s="192" t="s">
        <v>116</v>
      </c>
      <c r="I128" s="210" t="s">
        <v>24</v>
      </c>
      <c r="J128" s="211">
        <f>1196.1+600</f>
        <v>1796.1</v>
      </c>
    </row>
    <row r="129" spans="1:10" ht="18.75">
      <c r="A129" s="186"/>
      <c r="B129" s="125"/>
      <c r="C129" s="103" t="s">
        <v>42</v>
      </c>
      <c r="D129" s="7" t="s">
        <v>17</v>
      </c>
      <c r="E129" s="7" t="s">
        <v>41</v>
      </c>
      <c r="F129" s="7" t="s">
        <v>43</v>
      </c>
      <c r="G129" s="7"/>
      <c r="H129" s="7"/>
      <c r="I129" s="7"/>
      <c r="J129" s="8">
        <f>J130</f>
        <v>10</v>
      </c>
    </row>
    <row r="130" spans="1:10" ht="18.75">
      <c r="A130" s="186"/>
      <c r="B130" s="125"/>
      <c r="C130" s="33" t="s">
        <v>148</v>
      </c>
      <c r="D130" s="10" t="s">
        <v>17</v>
      </c>
      <c r="E130" s="10" t="s">
        <v>41</v>
      </c>
      <c r="F130" s="10" t="s">
        <v>43</v>
      </c>
      <c r="G130" s="10" t="s">
        <v>147</v>
      </c>
      <c r="H130" s="10"/>
      <c r="I130" s="10"/>
      <c r="J130" s="71">
        <f>J131</f>
        <v>10</v>
      </c>
    </row>
    <row r="131" spans="1:10" ht="18.75">
      <c r="A131" s="186"/>
      <c r="B131" s="125"/>
      <c r="C131" s="33" t="s">
        <v>150</v>
      </c>
      <c r="D131" s="10" t="s">
        <v>17</v>
      </c>
      <c r="E131" s="10" t="s">
        <v>41</v>
      </c>
      <c r="F131" s="10" t="s">
        <v>43</v>
      </c>
      <c r="G131" s="10" t="s">
        <v>149</v>
      </c>
      <c r="H131" s="10"/>
      <c r="I131" s="10"/>
      <c r="J131" s="72">
        <f>J132</f>
        <v>10</v>
      </c>
    </row>
    <row r="132" spans="1:11" ht="56.25">
      <c r="A132" s="186"/>
      <c r="B132" s="125"/>
      <c r="C132" s="85" t="s">
        <v>227</v>
      </c>
      <c r="D132" s="11" t="s">
        <v>17</v>
      </c>
      <c r="E132" s="11" t="s">
        <v>41</v>
      </c>
      <c r="F132" s="11" t="s">
        <v>43</v>
      </c>
      <c r="G132" s="11" t="s">
        <v>228</v>
      </c>
      <c r="H132" s="11"/>
      <c r="I132" s="11"/>
      <c r="J132" s="9">
        <f>J133</f>
        <v>10</v>
      </c>
      <c r="K132" s="73"/>
    </row>
    <row r="133" spans="1:10" ht="36">
      <c r="A133" s="186"/>
      <c r="B133" s="125"/>
      <c r="C133" s="140" t="s">
        <v>290</v>
      </c>
      <c r="D133" s="35" t="s">
        <v>17</v>
      </c>
      <c r="E133" s="35" t="s">
        <v>41</v>
      </c>
      <c r="F133" s="35" t="s">
        <v>43</v>
      </c>
      <c r="G133" s="35" t="s">
        <v>228</v>
      </c>
      <c r="H133" s="37" t="s">
        <v>116</v>
      </c>
      <c r="I133" s="37" t="s">
        <v>24</v>
      </c>
      <c r="J133" s="36">
        <v>10</v>
      </c>
    </row>
    <row r="134" spans="1:10" ht="18.75">
      <c r="A134" s="186"/>
      <c r="B134" s="125"/>
      <c r="C134" s="103" t="s">
        <v>44</v>
      </c>
      <c r="D134" s="7" t="s">
        <v>17</v>
      </c>
      <c r="E134" s="7" t="s">
        <v>41</v>
      </c>
      <c r="F134" s="7" t="s">
        <v>45</v>
      </c>
      <c r="G134" s="7"/>
      <c r="H134" s="7"/>
      <c r="I134" s="7"/>
      <c r="J134" s="8">
        <f>J135+J140</f>
        <v>665</v>
      </c>
    </row>
    <row r="135" spans="1:11" ht="75">
      <c r="A135" s="186"/>
      <c r="B135" s="125"/>
      <c r="C135" s="85" t="s">
        <v>307</v>
      </c>
      <c r="D135" s="6" t="s">
        <v>17</v>
      </c>
      <c r="E135" s="50" t="s">
        <v>41</v>
      </c>
      <c r="F135" s="18" t="s">
        <v>45</v>
      </c>
      <c r="G135" s="18" t="s">
        <v>231</v>
      </c>
      <c r="H135" s="35"/>
      <c r="I135" s="35"/>
      <c r="J135" s="53">
        <f>J136+J138</f>
        <v>100</v>
      </c>
      <c r="K135" s="73"/>
    </row>
    <row r="136" spans="1:11" ht="131.25">
      <c r="A136" s="186"/>
      <c r="B136" s="125"/>
      <c r="C136" s="156" t="s">
        <v>308</v>
      </c>
      <c r="D136" s="11" t="s">
        <v>17</v>
      </c>
      <c r="E136" s="46" t="s">
        <v>41</v>
      </c>
      <c r="F136" s="11" t="s">
        <v>45</v>
      </c>
      <c r="G136" s="11" t="s">
        <v>252</v>
      </c>
      <c r="H136" s="38"/>
      <c r="I136" s="38"/>
      <c r="J136" s="55">
        <f>J137</f>
        <v>90</v>
      </c>
      <c r="K136" s="73"/>
    </row>
    <row r="137" spans="1:11" ht="36">
      <c r="A137" s="186"/>
      <c r="B137" s="125"/>
      <c r="C137" s="142" t="s">
        <v>218</v>
      </c>
      <c r="D137" s="37" t="s">
        <v>17</v>
      </c>
      <c r="E137" s="37" t="s">
        <v>41</v>
      </c>
      <c r="F137" s="37" t="s">
        <v>45</v>
      </c>
      <c r="G137" s="37" t="s">
        <v>252</v>
      </c>
      <c r="H137" s="37" t="s">
        <v>98</v>
      </c>
      <c r="I137" s="37" t="s">
        <v>24</v>
      </c>
      <c r="J137" s="21">
        <v>90</v>
      </c>
      <c r="K137" s="73"/>
    </row>
    <row r="138" spans="1:11" ht="112.5">
      <c r="A138" s="186"/>
      <c r="B138" s="125"/>
      <c r="C138" s="156" t="s">
        <v>309</v>
      </c>
      <c r="D138" s="11" t="s">
        <v>17</v>
      </c>
      <c r="E138" s="46" t="s">
        <v>41</v>
      </c>
      <c r="F138" s="11" t="s">
        <v>45</v>
      </c>
      <c r="G138" s="11" t="s">
        <v>253</v>
      </c>
      <c r="H138" s="38"/>
      <c r="I138" s="38"/>
      <c r="J138" s="55">
        <f>J139</f>
        <v>10</v>
      </c>
      <c r="K138" s="73"/>
    </row>
    <row r="139" spans="1:11" ht="36">
      <c r="A139" s="186"/>
      <c r="B139" s="125"/>
      <c r="C139" s="142" t="s">
        <v>218</v>
      </c>
      <c r="D139" s="37" t="s">
        <v>17</v>
      </c>
      <c r="E139" s="37" t="s">
        <v>41</v>
      </c>
      <c r="F139" s="37" t="s">
        <v>45</v>
      </c>
      <c r="G139" s="37" t="s">
        <v>253</v>
      </c>
      <c r="H139" s="37" t="s">
        <v>98</v>
      </c>
      <c r="I139" s="37" t="s">
        <v>24</v>
      </c>
      <c r="J139" s="21">
        <v>10</v>
      </c>
      <c r="K139" s="73"/>
    </row>
    <row r="140" spans="1:10" ht="18.75">
      <c r="A140" s="186"/>
      <c r="B140" s="125"/>
      <c r="C140" s="33" t="s">
        <v>148</v>
      </c>
      <c r="D140" s="10" t="s">
        <v>17</v>
      </c>
      <c r="E140" s="10" t="s">
        <v>41</v>
      </c>
      <c r="F140" s="10" t="s">
        <v>45</v>
      </c>
      <c r="G140" s="10" t="s">
        <v>147</v>
      </c>
      <c r="H140" s="10"/>
      <c r="I140" s="10"/>
      <c r="J140" s="71">
        <f>J141</f>
        <v>565</v>
      </c>
    </row>
    <row r="141" spans="1:10" ht="18.75">
      <c r="A141" s="186"/>
      <c r="B141" s="125"/>
      <c r="C141" s="33" t="s">
        <v>150</v>
      </c>
      <c r="D141" s="10" t="s">
        <v>17</v>
      </c>
      <c r="E141" s="10" t="s">
        <v>41</v>
      </c>
      <c r="F141" s="10" t="s">
        <v>45</v>
      </c>
      <c r="G141" s="10" t="s">
        <v>149</v>
      </c>
      <c r="H141" s="10"/>
      <c r="I141" s="10"/>
      <c r="J141" s="72">
        <f>J142+J144</f>
        <v>565</v>
      </c>
    </row>
    <row r="142" spans="1:10" ht="37.5">
      <c r="A142" s="186"/>
      <c r="B142" s="125"/>
      <c r="C142" s="85" t="s">
        <v>177</v>
      </c>
      <c r="D142" s="11" t="s">
        <v>17</v>
      </c>
      <c r="E142" s="11" t="s">
        <v>41</v>
      </c>
      <c r="F142" s="11" t="s">
        <v>45</v>
      </c>
      <c r="G142" s="11" t="s">
        <v>178</v>
      </c>
      <c r="H142" s="11"/>
      <c r="I142" s="11"/>
      <c r="J142" s="9">
        <f>J143</f>
        <v>500</v>
      </c>
    </row>
    <row r="143" spans="1:10" ht="42" customHeight="1">
      <c r="A143" s="186"/>
      <c r="B143" s="125"/>
      <c r="C143" s="150" t="s">
        <v>290</v>
      </c>
      <c r="D143" s="37" t="s">
        <v>17</v>
      </c>
      <c r="E143" s="37" t="s">
        <v>41</v>
      </c>
      <c r="F143" s="37" t="s">
        <v>45</v>
      </c>
      <c r="G143" s="37" t="s">
        <v>178</v>
      </c>
      <c r="H143" s="37" t="s">
        <v>116</v>
      </c>
      <c r="I143" s="37" t="s">
        <v>24</v>
      </c>
      <c r="J143" s="21">
        <v>500</v>
      </c>
    </row>
    <row r="144" spans="1:10" ht="42" customHeight="1">
      <c r="A144" s="186"/>
      <c r="B144" s="125"/>
      <c r="C144" s="216" t="s">
        <v>321</v>
      </c>
      <c r="D144" s="207" t="s">
        <v>17</v>
      </c>
      <c r="E144" s="207" t="s">
        <v>41</v>
      </c>
      <c r="F144" s="207" t="s">
        <v>45</v>
      </c>
      <c r="G144" s="207" t="s">
        <v>320</v>
      </c>
      <c r="H144" s="207"/>
      <c r="I144" s="207"/>
      <c r="J144" s="208">
        <f>J145</f>
        <v>65</v>
      </c>
    </row>
    <row r="145" spans="1:10" ht="42" customHeight="1">
      <c r="A145" s="186"/>
      <c r="B145" s="125"/>
      <c r="C145" s="201" t="s">
        <v>290</v>
      </c>
      <c r="D145" s="202" t="s">
        <v>17</v>
      </c>
      <c r="E145" s="202" t="s">
        <v>41</v>
      </c>
      <c r="F145" s="202" t="s">
        <v>45</v>
      </c>
      <c r="G145" s="202" t="s">
        <v>320</v>
      </c>
      <c r="H145" s="202" t="s">
        <v>116</v>
      </c>
      <c r="I145" s="202" t="s">
        <v>29</v>
      </c>
      <c r="J145" s="204">
        <v>65</v>
      </c>
    </row>
    <row r="146" spans="1:10" ht="18.75">
      <c r="A146" s="186"/>
      <c r="B146" s="125"/>
      <c r="C146" s="103" t="s">
        <v>46</v>
      </c>
      <c r="D146" s="7" t="s">
        <v>17</v>
      </c>
      <c r="E146" s="7" t="s">
        <v>47</v>
      </c>
      <c r="F146" s="7"/>
      <c r="G146" s="7" t="s">
        <v>18</v>
      </c>
      <c r="H146" s="7" t="s">
        <v>18</v>
      </c>
      <c r="I146" s="7" t="s">
        <v>18</v>
      </c>
      <c r="J146" s="8">
        <f>J147+J162+J184+J201</f>
        <v>36649.8</v>
      </c>
    </row>
    <row r="147" spans="1:10" ht="18.75">
      <c r="A147" s="186"/>
      <c r="B147" s="125"/>
      <c r="C147" s="103" t="s">
        <v>92</v>
      </c>
      <c r="D147" s="7" t="s">
        <v>17</v>
      </c>
      <c r="E147" s="10" t="s">
        <v>47</v>
      </c>
      <c r="F147" s="10" t="s">
        <v>48</v>
      </c>
      <c r="G147" s="10"/>
      <c r="H147" s="7"/>
      <c r="I147" s="7"/>
      <c r="J147" s="8">
        <f>J148</f>
        <v>8333.5</v>
      </c>
    </row>
    <row r="148" spans="1:10" s="12" customFormat="1" ht="18.75">
      <c r="A148" s="186"/>
      <c r="B148" s="125"/>
      <c r="C148" s="33" t="s">
        <v>148</v>
      </c>
      <c r="D148" s="7" t="s">
        <v>17</v>
      </c>
      <c r="E148" s="7" t="s">
        <v>47</v>
      </c>
      <c r="F148" s="7" t="s">
        <v>48</v>
      </c>
      <c r="G148" s="10" t="s">
        <v>147</v>
      </c>
      <c r="H148" s="7"/>
      <c r="I148" s="74"/>
      <c r="J148" s="8">
        <f>J149</f>
        <v>8333.5</v>
      </c>
    </row>
    <row r="149" spans="1:10" s="12" customFormat="1" ht="18.75">
      <c r="A149" s="186"/>
      <c r="B149" s="125"/>
      <c r="C149" s="33" t="s">
        <v>150</v>
      </c>
      <c r="D149" s="10" t="s">
        <v>17</v>
      </c>
      <c r="E149" s="10" t="s">
        <v>47</v>
      </c>
      <c r="F149" s="10" t="s">
        <v>48</v>
      </c>
      <c r="G149" s="10" t="s">
        <v>149</v>
      </c>
      <c r="H149" s="10"/>
      <c r="I149" s="75"/>
      <c r="J149" s="72">
        <f>J150+J155+J158+J153+J160</f>
        <v>8333.5</v>
      </c>
    </row>
    <row r="150" spans="1:10" s="12" customFormat="1" ht="56.25">
      <c r="A150" s="186"/>
      <c r="B150" s="125"/>
      <c r="C150" s="85" t="s">
        <v>280</v>
      </c>
      <c r="D150" s="11" t="s">
        <v>17</v>
      </c>
      <c r="E150" s="11" t="s">
        <v>47</v>
      </c>
      <c r="F150" s="11" t="s">
        <v>48</v>
      </c>
      <c r="G150" s="51" t="s">
        <v>202</v>
      </c>
      <c r="H150" s="38"/>
      <c r="I150" s="38"/>
      <c r="J150" s="41">
        <f>J151+J152</f>
        <v>1304</v>
      </c>
    </row>
    <row r="151" spans="1:10" s="12" customFormat="1" ht="36">
      <c r="A151" s="186"/>
      <c r="B151" s="125"/>
      <c r="C151" s="141" t="s">
        <v>218</v>
      </c>
      <c r="D151" s="15" t="s">
        <v>17</v>
      </c>
      <c r="E151" s="15" t="s">
        <v>47</v>
      </c>
      <c r="F151" s="15" t="s">
        <v>48</v>
      </c>
      <c r="G151" s="15" t="s">
        <v>202</v>
      </c>
      <c r="H151" s="15" t="s">
        <v>98</v>
      </c>
      <c r="I151" s="15" t="s">
        <v>24</v>
      </c>
      <c r="J151" s="76">
        <v>1000</v>
      </c>
    </row>
    <row r="152" spans="1:10" s="12" customFormat="1" ht="36">
      <c r="A152" s="186"/>
      <c r="B152" s="125"/>
      <c r="C152" s="201" t="s">
        <v>218</v>
      </c>
      <c r="D152" s="202" t="s">
        <v>17</v>
      </c>
      <c r="E152" s="202" t="s">
        <v>47</v>
      </c>
      <c r="F152" s="202" t="s">
        <v>48</v>
      </c>
      <c r="G152" s="202" t="s">
        <v>202</v>
      </c>
      <c r="H152" s="202" t="s">
        <v>98</v>
      </c>
      <c r="I152" s="202" t="s">
        <v>29</v>
      </c>
      <c r="J152" s="217">
        <v>304</v>
      </c>
    </row>
    <row r="153" spans="1:10" s="12" customFormat="1" ht="75">
      <c r="A153" s="186"/>
      <c r="B153" s="125"/>
      <c r="C153" s="144" t="s">
        <v>294</v>
      </c>
      <c r="D153" s="11" t="s">
        <v>17</v>
      </c>
      <c r="E153" s="11" t="s">
        <v>47</v>
      </c>
      <c r="F153" s="11" t="s">
        <v>48</v>
      </c>
      <c r="G153" s="51" t="s">
        <v>296</v>
      </c>
      <c r="H153" s="38"/>
      <c r="I153" s="38"/>
      <c r="J153" s="82">
        <f>J154</f>
        <v>2586.5</v>
      </c>
    </row>
    <row r="154" spans="1:10" s="12" customFormat="1" ht="36">
      <c r="A154" s="186"/>
      <c r="B154" s="125"/>
      <c r="C154" s="150" t="s">
        <v>295</v>
      </c>
      <c r="D154" s="15" t="s">
        <v>17</v>
      </c>
      <c r="E154" s="15" t="s">
        <v>47</v>
      </c>
      <c r="F154" s="15" t="s">
        <v>48</v>
      </c>
      <c r="G154" s="15" t="s">
        <v>296</v>
      </c>
      <c r="H154" s="15" t="s">
        <v>297</v>
      </c>
      <c r="I154" s="15" t="s">
        <v>24</v>
      </c>
      <c r="J154" s="193">
        <f>3245.5-659</f>
        <v>2586.5</v>
      </c>
    </row>
    <row r="155" spans="1:10" s="12" customFormat="1" ht="37.5">
      <c r="A155" s="186"/>
      <c r="B155" s="125"/>
      <c r="C155" s="85" t="s">
        <v>201</v>
      </c>
      <c r="D155" s="11" t="s">
        <v>17</v>
      </c>
      <c r="E155" s="11" t="s">
        <v>47</v>
      </c>
      <c r="F155" s="11" t="s">
        <v>48</v>
      </c>
      <c r="G155" s="51" t="s">
        <v>204</v>
      </c>
      <c r="H155" s="38"/>
      <c r="I155" s="38"/>
      <c r="J155" s="41">
        <f>J156+J157</f>
        <v>343.6</v>
      </c>
    </row>
    <row r="156" spans="1:10" s="12" customFormat="1" ht="36">
      <c r="A156" s="186"/>
      <c r="B156" s="125"/>
      <c r="C156" s="141" t="s">
        <v>290</v>
      </c>
      <c r="D156" s="15" t="s">
        <v>17</v>
      </c>
      <c r="E156" s="15" t="s">
        <v>47</v>
      </c>
      <c r="F156" s="15" t="s">
        <v>48</v>
      </c>
      <c r="G156" s="15" t="s">
        <v>204</v>
      </c>
      <c r="H156" s="15" t="s">
        <v>116</v>
      </c>
      <c r="I156" s="15" t="s">
        <v>24</v>
      </c>
      <c r="J156" s="76">
        <v>140</v>
      </c>
    </row>
    <row r="157" spans="1:10" s="12" customFormat="1" ht="36">
      <c r="A157" s="186"/>
      <c r="B157" s="125"/>
      <c r="C157" s="201" t="s">
        <v>290</v>
      </c>
      <c r="D157" s="202" t="s">
        <v>17</v>
      </c>
      <c r="E157" s="202" t="s">
        <v>47</v>
      </c>
      <c r="F157" s="202" t="s">
        <v>48</v>
      </c>
      <c r="G157" s="202" t="s">
        <v>204</v>
      </c>
      <c r="H157" s="202" t="s">
        <v>116</v>
      </c>
      <c r="I157" s="202" t="s">
        <v>29</v>
      </c>
      <c r="J157" s="217">
        <v>203.6</v>
      </c>
    </row>
    <row r="158" spans="1:10" s="12" customFormat="1" ht="37.5">
      <c r="A158" s="186"/>
      <c r="B158" s="125"/>
      <c r="C158" s="85" t="s">
        <v>325</v>
      </c>
      <c r="D158" s="11" t="s">
        <v>17</v>
      </c>
      <c r="E158" s="11" t="s">
        <v>47</v>
      </c>
      <c r="F158" s="11" t="s">
        <v>48</v>
      </c>
      <c r="G158" s="51" t="s">
        <v>203</v>
      </c>
      <c r="H158" s="38"/>
      <c r="I158" s="38"/>
      <c r="J158" s="41">
        <f>J159</f>
        <v>500</v>
      </c>
    </row>
    <row r="159" spans="1:10" s="12" customFormat="1" ht="36">
      <c r="A159" s="186"/>
      <c r="B159" s="125"/>
      <c r="C159" s="197" t="s">
        <v>290</v>
      </c>
      <c r="D159" s="195" t="s">
        <v>17</v>
      </c>
      <c r="E159" s="195" t="s">
        <v>47</v>
      </c>
      <c r="F159" s="195" t="s">
        <v>48</v>
      </c>
      <c r="G159" s="195" t="s">
        <v>203</v>
      </c>
      <c r="H159" s="192" t="s">
        <v>116</v>
      </c>
      <c r="I159" s="195" t="s">
        <v>24</v>
      </c>
      <c r="J159" s="218">
        <v>500</v>
      </c>
    </row>
    <row r="160" spans="1:10" s="12" customFormat="1" ht="56.25">
      <c r="A160" s="186"/>
      <c r="B160" s="125"/>
      <c r="C160" s="219" t="s">
        <v>232</v>
      </c>
      <c r="D160" s="220" t="s">
        <v>17</v>
      </c>
      <c r="E160" s="220" t="s">
        <v>47</v>
      </c>
      <c r="F160" s="220" t="s">
        <v>48</v>
      </c>
      <c r="G160" s="221" t="s">
        <v>312</v>
      </c>
      <c r="H160" s="222"/>
      <c r="I160" s="222"/>
      <c r="J160" s="223">
        <f>J161</f>
        <v>3599.3999999999996</v>
      </c>
    </row>
    <row r="161" spans="1:10" s="12" customFormat="1" ht="36">
      <c r="A161" s="186"/>
      <c r="B161" s="125"/>
      <c r="C161" s="224" t="s">
        <v>291</v>
      </c>
      <c r="D161" s="225" t="s">
        <v>17</v>
      </c>
      <c r="E161" s="225" t="s">
        <v>47</v>
      </c>
      <c r="F161" s="225" t="s">
        <v>48</v>
      </c>
      <c r="G161" s="225" t="s">
        <v>312</v>
      </c>
      <c r="H161" s="225" t="s">
        <v>217</v>
      </c>
      <c r="I161" s="225" t="s">
        <v>24</v>
      </c>
      <c r="J161" s="204">
        <f>4057-1147.3+30.7+659</f>
        <v>3599.3999999999996</v>
      </c>
    </row>
    <row r="162" spans="1:10" s="12" customFormat="1" ht="18.75">
      <c r="A162" s="186"/>
      <c r="B162" s="125"/>
      <c r="C162" s="103" t="s">
        <v>49</v>
      </c>
      <c r="D162" s="7" t="s">
        <v>17</v>
      </c>
      <c r="E162" s="7" t="s">
        <v>47</v>
      </c>
      <c r="F162" s="7" t="s">
        <v>50</v>
      </c>
      <c r="G162" s="7"/>
      <c r="H162" s="7"/>
      <c r="I162" s="7"/>
      <c r="J162" s="8">
        <f>J163+J174</f>
        <v>6484.1</v>
      </c>
    </row>
    <row r="163" spans="1:10" ht="37.5">
      <c r="A163" s="186"/>
      <c r="B163" s="125"/>
      <c r="C163" s="158" t="s">
        <v>234</v>
      </c>
      <c r="D163" s="7" t="s">
        <v>17</v>
      </c>
      <c r="E163" s="7" t="s">
        <v>47</v>
      </c>
      <c r="F163" s="7" t="s">
        <v>50</v>
      </c>
      <c r="G163" s="7" t="s">
        <v>233</v>
      </c>
      <c r="H163" s="7"/>
      <c r="I163" s="7"/>
      <c r="J163" s="8">
        <f>J164+J166+J168+J170+J172</f>
        <v>1393.6</v>
      </c>
    </row>
    <row r="164" spans="1:10" ht="75">
      <c r="A164" s="186"/>
      <c r="B164" s="125"/>
      <c r="C164" s="146" t="s">
        <v>258</v>
      </c>
      <c r="D164" s="6" t="s">
        <v>17</v>
      </c>
      <c r="E164" s="6" t="s">
        <v>47</v>
      </c>
      <c r="F164" s="6" t="s">
        <v>50</v>
      </c>
      <c r="G164" s="6" t="s">
        <v>238</v>
      </c>
      <c r="H164" s="14"/>
      <c r="I164" s="14"/>
      <c r="J164" s="81">
        <f>J165</f>
        <v>650</v>
      </c>
    </row>
    <row r="165" spans="1:10" ht="39.75" customHeight="1">
      <c r="A165" s="186"/>
      <c r="B165" s="125"/>
      <c r="C165" s="140" t="s">
        <v>290</v>
      </c>
      <c r="D165" s="68" t="s">
        <v>17</v>
      </c>
      <c r="E165" s="68" t="s">
        <v>47</v>
      </c>
      <c r="F165" s="68" t="s">
        <v>50</v>
      </c>
      <c r="G165" s="68" t="s">
        <v>238</v>
      </c>
      <c r="H165" s="68" t="s">
        <v>116</v>
      </c>
      <c r="I165" s="68" t="s">
        <v>24</v>
      </c>
      <c r="J165" s="70">
        <v>650</v>
      </c>
    </row>
    <row r="166" spans="1:10" ht="37.5">
      <c r="A166" s="186"/>
      <c r="B166" s="125"/>
      <c r="C166" s="146" t="s">
        <v>236</v>
      </c>
      <c r="D166" s="10" t="s">
        <v>17</v>
      </c>
      <c r="E166" s="10" t="s">
        <v>47</v>
      </c>
      <c r="F166" s="10" t="s">
        <v>50</v>
      </c>
      <c r="G166" s="10" t="s">
        <v>237</v>
      </c>
      <c r="H166" s="79"/>
      <c r="I166" s="79"/>
      <c r="J166" s="80">
        <f>J167</f>
        <v>150</v>
      </c>
    </row>
    <row r="167" spans="1:10" ht="33.75" customHeight="1">
      <c r="A167" s="186"/>
      <c r="B167" s="125"/>
      <c r="C167" s="150" t="s">
        <v>290</v>
      </c>
      <c r="D167" s="68" t="s">
        <v>17</v>
      </c>
      <c r="E167" s="68" t="s">
        <v>47</v>
      </c>
      <c r="F167" s="68" t="s">
        <v>50</v>
      </c>
      <c r="G167" s="68" t="s">
        <v>237</v>
      </c>
      <c r="H167" s="68" t="s">
        <v>116</v>
      </c>
      <c r="I167" s="68" t="s">
        <v>24</v>
      </c>
      <c r="J167" s="70">
        <v>150</v>
      </c>
    </row>
    <row r="168" spans="1:10" ht="117.75" customHeight="1">
      <c r="A168" s="186"/>
      <c r="B168" s="125"/>
      <c r="C168" s="226" t="s">
        <v>326</v>
      </c>
      <c r="D168" s="6" t="s">
        <v>17</v>
      </c>
      <c r="E168" s="6" t="s">
        <v>47</v>
      </c>
      <c r="F168" s="6" t="s">
        <v>50</v>
      </c>
      <c r="G168" s="6" t="s">
        <v>235</v>
      </c>
      <c r="H168" s="14"/>
      <c r="I168" s="14"/>
      <c r="J168" s="81">
        <f>J169</f>
        <v>250</v>
      </c>
    </row>
    <row r="169" spans="1:10" ht="36">
      <c r="A169" s="186"/>
      <c r="B169" s="125"/>
      <c r="C169" s="159" t="s">
        <v>291</v>
      </c>
      <c r="D169" s="68" t="s">
        <v>17</v>
      </c>
      <c r="E169" s="68" t="s">
        <v>47</v>
      </c>
      <c r="F169" s="68" t="s">
        <v>50</v>
      </c>
      <c r="G169" s="68" t="s">
        <v>235</v>
      </c>
      <c r="H169" s="68" t="s">
        <v>217</v>
      </c>
      <c r="I169" s="68" t="s">
        <v>121</v>
      </c>
      <c r="J169" s="70">
        <v>250</v>
      </c>
    </row>
    <row r="170" spans="1:10" ht="75">
      <c r="A170" s="186"/>
      <c r="B170" s="125"/>
      <c r="C170" s="157" t="s">
        <v>310</v>
      </c>
      <c r="D170" s="6" t="s">
        <v>17</v>
      </c>
      <c r="E170" s="6" t="s">
        <v>47</v>
      </c>
      <c r="F170" s="6" t="s">
        <v>50</v>
      </c>
      <c r="G170" s="6" t="s">
        <v>285</v>
      </c>
      <c r="H170" s="14"/>
      <c r="I170" s="14"/>
      <c r="J170" s="81">
        <f>J171</f>
        <v>250</v>
      </c>
    </row>
    <row r="171" spans="1:10" ht="36">
      <c r="A171" s="186"/>
      <c r="B171" s="125"/>
      <c r="C171" s="159" t="s">
        <v>291</v>
      </c>
      <c r="D171" s="68" t="s">
        <v>17</v>
      </c>
      <c r="E171" s="68" t="s">
        <v>47</v>
      </c>
      <c r="F171" s="68" t="s">
        <v>50</v>
      </c>
      <c r="G171" s="68" t="s">
        <v>285</v>
      </c>
      <c r="H171" s="68" t="s">
        <v>217</v>
      </c>
      <c r="I171" s="68" t="s">
        <v>121</v>
      </c>
      <c r="J171" s="70">
        <v>250</v>
      </c>
    </row>
    <row r="172" spans="1:10" ht="18.75">
      <c r="A172" s="186"/>
      <c r="B172" s="125"/>
      <c r="C172" s="227" t="s">
        <v>327</v>
      </c>
      <c r="D172" s="228" t="s">
        <v>17</v>
      </c>
      <c r="E172" s="228" t="s">
        <v>47</v>
      </c>
      <c r="F172" s="228" t="s">
        <v>50</v>
      </c>
      <c r="G172" s="228" t="s">
        <v>322</v>
      </c>
      <c r="H172" s="229"/>
      <c r="I172" s="229"/>
      <c r="J172" s="230">
        <f>J173</f>
        <v>93.6</v>
      </c>
    </row>
    <row r="173" spans="1:10" ht="36">
      <c r="A173" s="186"/>
      <c r="B173" s="125"/>
      <c r="C173" s="231" t="s">
        <v>291</v>
      </c>
      <c r="D173" s="212" t="s">
        <v>17</v>
      </c>
      <c r="E173" s="212" t="s">
        <v>47</v>
      </c>
      <c r="F173" s="212" t="s">
        <v>50</v>
      </c>
      <c r="G173" s="212" t="s">
        <v>322</v>
      </c>
      <c r="H173" s="212" t="s">
        <v>217</v>
      </c>
      <c r="I173" s="212" t="s">
        <v>29</v>
      </c>
      <c r="J173" s="209">
        <v>93.6</v>
      </c>
    </row>
    <row r="174" spans="1:10" ht="30.75" customHeight="1">
      <c r="A174" s="186"/>
      <c r="B174" s="125"/>
      <c r="C174" s="33" t="s">
        <v>148</v>
      </c>
      <c r="D174" s="7" t="s">
        <v>17</v>
      </c>
      <c r="E174" s="7" t="s">
        <v>47</v>
      </c>
      <c r="F174" s="7" t="s">
        <v>50</v>
      </c>
      <c r="G174" s="10" t="s">
        <v>147</v>
      </c>
      <c r="H174" s="7"/>
      <c r="I174" s="74"/>
      <c r="J174" s="8">
        <f>J175</f>
        <v>5090.5</v>
      </c>
    </row>
    <row r="175" spans="1:10" ht="36.75" customHeight="1">
      <c r="A175" s="186"/>
      <c r="B175" s="125"/>
      <c r="C175" s="33" t="s">
        <v>150</v>
      </c>
      <c r="D175" s="10" t="s">
        <v>17</v>
      </c>
      <c r="E175" s="10" t="s">
        <v>47</v>
      </c>
      <c r="F175" s="10" t="s">
        <v>50</v>
      </c>
      <c r="G175" s="10" t="s">
        <v>149</v>
      </c>
      <c r="H175" s="10"/>
      <c r="I175" s="75"/>
      <c r="J175" s="72">
        <f>J176+J178+J180+J182</f>
        <v>5090.5</v>
      </c>
    </row>
    <row r="176" spans="1:10" ht="37.5">
      <c r="A176" s="186"/>
      <c r="B176" s="125"/>
      <c r="C176" s="85" t="s">
        <v>207</v>
      </c>
      <c r="D176" s="11" t="s">
        <v>17</v>
      </c>
      <c r="E176" s="46" t="s">
        <v>47</v>
      </c>
      <c r="F176" s="11" t="s">
        <v>50</v>
      </c>
      <c r="G176" s="11" t="s">
        <v>208</v>
      </c>
      <c r="H176" s="38"/>
      <c r="I176" s="38"/>
      <c r="J176" s="55">
        <f>J177</f>
        <v>0</v>
      </c>
    </row>
    <row r="177" spans="1:10" ht="36">
      <c r="A177" s="186"/>
      <c r="B177" s="125"/>
      <c r="C177" s="140" t="s">
        <v>290</v>
      </c>
      <c r="D177" s="37" t="s">
        <v>17</v>
      </c>
      <c r="E177" s="15" t="s">
        <v>47</v>
      </c>
      <c r="F177" s="15" t="s">
        <v>50</v>
      </c>
      <c r="G177" s="15" t="s">
        <v>208</v>
      </c>
      <c r="H177" s="15" t="s">
        <v>116</v>
      </c>
      <c r="I177" s="37" t="s">
        <v>24</v>
      </c>
      <c r="J177" s="204">
        <v>0</v>
      </c>
    </row>
    <row r="178" spans="1:10" ht="75">
      <c r="A178" s="186"/>
      <c r="B178" s="125"/>
      <c r="C178" s="151" t="s">
        <v>282</v>
      </c>
      <c r="D178" s="11" t="s">
        <v>17</v>
      </c>
      <c r="E178" s="46" t="s">
        <v>47</v>
      </c>
      <c r="F178" s="11" t="s">
        <v>50</v>
      </c>
      <c r="G178" s="11" t="s">
        <v>206</v>
      </c>
      <c r="H178" s="38"/>
      <c r="I178" s="38"/>
      <c r="J178" s="41">
        <f>J179</f>
        <v>700</v>
      </c>
    </row>
    <row r="179" spans="1:10" ht="36">
      <c r="A179" s="186"/>
      <c r="B179" s="125"/>
      <c r="C179" s="160" t="s">
        <v>218</v>
      </c>
      <c r="D179" s="16" t="s">
        <v>17</v>
      </c>
      <c r="E179" s="16" t="s">
        <v>47</v>
      </c>
      <c r="F179" s="16" t="s">
        <v>50</v>
      </c>
      <c r="G179" s="16" t="s">
        <v>206</v>
      </c>
      <c r="H179" s="16" t="s">
        <v>98</v>
      </c>
      <c r="I179" s="16" t="s">
        <v>24</v>
      </c>
      <c r="J179" s="43">
        <v>700</v>
      </c>
    </row>
    <row r="180" spans="1:10" ht="56.25">
      <c r="A180" s="186"/>
      <c r="B180" s="125"/>
      <c r="C180" s="161" t="s">
        <v>281</v>
      </c>
      <c r="D180" s="11" t="s">
        <v>17</v>
      </c>
      <c r="E180" s="46" t="s">
        <v>47</v>
      </c>
      <c r="F180" s="11" t="s">
        <v>50</v>
      </c>
      <c r="G180" s="11" t="s">
        <v>205</v>
      </c>
      <c r="H180" s="38"/>
      <c r="I180" s="38"/>
      <c r="J180" s="82">
        <f>J181</f>
        <v>3590.5</v>
      </c>
    </row>
    <row r="181" spans="1:10" ht="36">
      <c r="A181" s="186"/>
      <c r="B181" s="125"/>
      <c r="C181" s="150" t="s">
        <v>218</v>
      </c>
      <c r="D181" s="37" t="s">
        <v>17</v>
      </c>
      <c r="E181" s="37" t="s">
        <v>47</v>
      </c>
      <c r="F181" s="37" t="s">
        <v>50</v>
      </c>
      <c r="G181" s="37" t="s">
        <v>205</v>
      </c>
      <c r="H181" s="37" t="s">
        <v>98</v>
      </c>
      <c r="I181" s="37" t="s">
        <v>24</v>
      </c>
      <c r="J181" s="232">
        <v>3590.5</v>
      </c>
    </row>
    <row r="182" spans="1:10" ht="56.25">
      <c r="A182" s="186"/>
      <c r="B182" s="125"/>
      <c r="C182" s="157" t="s">
        <v>188</v>
      </c>
      <c r="D182" s="11" t="s">
        <v>17</v>
      </c>
      <c r="E182" s="46" t="s">
        <v>47</v>
      </c>
      <c r="F182" s="11" t="s">
        <v>50</v>
      </c>
      <c r="G182" s="11" t="s">
        <v>189</v>
      </c>
      <c r="H182" s="38"/>
      <c r="I182" s="11"/>
      <c r="J182" s="9">
        <f>J183</f>
        <v>800</v>
      </c>
    </row>
    <row r="183" spans="1:10" ht="36">
      <c r="A183" s="186"/>
      <c r="B183" s="125"/>
      <c r="C183" s="98" t="s">
        <v>291</v>
      </c>
      <c r="D183" s="37" t="s">
        <v>17</v>
      </c>
      <c r="E183" s="37" t="s">
        <v>47</v>
      </c>
      <c r="F183" s="37" t="s">
        <v>50</v>
      </c>
      <c r="G183" s="37" t="s">
        <v>189</v>
      </c>
      <c r="H183" s="37" t="s">
        <v>217</v>
      </c>
      <c r="I183" s="37" t="s">
        <v>24</v>
      </c>
      <c r="J183" s="21">
        <v>800</v>
      </c>
    </row>
    <row r="184" spans="1:10" ht="36" customHeight="1">
      <c r="A184" s="186"/>
      <c r="B184" s="125"/>
      <c r="C184" s="33" t="s">
        <v>51</v>
      </c>
      <c r="D184" s="7" t="s">
        <v>17</v>
      </c>
      <c r="E184" s="7" t="s">
        <v>47</v>
      </c>
      <c r="F184" s="23" t="s">
        <v>52</v>
      </c>
      <c r="G184" s="13"/>
      <c r="H184" s="13"/>
      <c r="I184" s="13"/>
      <c r="J184" s="42">
        <f>J185</f>
        <v>11925.3</v>
      </c>
    </row>
    <row r="185" spans="1:10" ht="18.75">
      <c r="A185" s="186"/>
      <c r="B185" s="125"/>
      <c r="C185" s="33" t="s">
        <v>148</v>
      </c>
      <c r="D185" s="7" t="s">
        <v>17</v>
      </c>
      <c r="E185" s="10" t="s">
        <v>47</v>
      </c>
      <c r="F185" s="64" t="s">
        <v>52</v>
      </c>
      <c r="G185" s="46" t="s">
        <v>147</v>
      </c>
      <c r="H185" s="13"/>
      <c r="I185" s="13"/>
      <c r="J185" s="8">
        <f>J186</f>
        <v>11925.3</v>
      </c>
    </row>
    <row r="186" spans="1:10" ht="18.75">
      <c r="A186" s="186"/>
      <c r="B186" s="125"/>
      <c r="C186" s="33" t="s">
        <v>150</v>
      </c>
      <c r="D186" s="7" t="s">
        <v>17</v>
      </c>
      <c r="E186" s="10" t="s">
        <v>47</v>
      </c>
      <c r="F186" s="64" t="s">
        <v>52</v>
      </c>
      <c r="G186" s="46" t="s">
        <v>149</v>
      </c>
      <c r="H186" s="7"/>
      <c r="I186" s="7"/>
      <c r="J186" s="8">
        <f>J187+J190+J192+J194+J197+J199</f>
        <v>11925.3</v>
      </c>
    </row>
    <row r="187" spans="1:10" ht="37.5">
      <c r="A187" s="186"/>
      <c r="B187" s="125"/>
      <c r="C187" s="144" t="s">
        <v>190</v>
      </c>
      <c r="D187" s="11" t="s">
        <v>17</v>
      </c>
      <c r="E187" s="11" t="s">
        <v>47</v>
      </c>
      <c r="F187" s="64" t="s">
        <v>52</v>
      </c>
      <c r="G187" s="64" t="s">
        <v>191</v>
      </c>
      <c r="H187" s="11"/>
      <c r="I187" s="11"/>
      <c r="J187" s="9">
        <f>J188+J189</f>
        <v>5640.3</v>
      </c>
    </row>
    <row r="188" spans="1:10" ht="36">
      <c r="A188" s="186"/>
      <c r="B188" s="125"/>
      <c r="C188" s="141" t="s">
        <v>290</v>
      </c>
      <c r="D188" s="15" t="s">
        <v>17</v>
      </c>
      <c r="E188" s="15" t="s">
        <v>47</v>
      </c>
      <c r="F188" s="25" t="s">
        <v>52</v>
      </c>
      <c r="G188" s="25" t="s">
        <v>191</v>
      </c>
      <c r="H188" s="25" t="s">
        <v>116</v>
      </c>
      <c r="I188" s="15" t="s">
        <v>24</v>
      </c>
      <c r="J188" s="32">
        <v>5594.8</v>
      </c>
    </row>
    <row r="189" spans="1:10" ht="36">
      <c r="A189" s="186"/>
      <c r="B189" s="125"/>
      <c r="C189" s="201" t="s">
        <v>290</v>
      </c>
      <c r="D189" s="202" t="s">
        <v>17</v>
      </c>
      <c r="E189" s="202" t="s">
        <v>47</v>
      </c>
      <c r="F189" s="212" t="s">
        <v>52</v>
      </c>
      <c r="G189" s="212" t="s">
        <v>191</v>
      </c>
      <c r="H189" s="212" t="s">
        <v>116</v>
      </c>
      <c r="I189" s="202" t="s">
        <v>29</v>
      </c>
      <c r="J189" s="204">
        <v>45.5</v>
      </c>
    </row>
    <row r="190" spans="1:10" ht="37.5">
      <c r="A190" s="186"/>
      <c r="B190" s="125"/>
      <c r="C190" s="144" t="s">
        <v>192</v>
      </c>
      <c r="D190" s="11" t="s">
        <v>17</v>
      </c>
      <c r="E190" s="44" t="s">
        <v>47</v>
      </c>
      <c r="F190" s="44" t="s">
        <v>52</v>
      </c>
      <c r="G190" s="64" t="s">
        <v>193</v>
      </c>
      <c r="H190" s="47"/>
      <c r="I190" s="48"/>
      <c r="J190" s="84">
        <f>J191</f>
        <v>709</v>
      </c>
    </row>
    <row r="191" spans="1:10" ht="36">
      <c r="A191" s="186"/>
      <c r="B191" s="125"/>
      <c r="C191" s="140" t="s">
        <v>290</v>
      </c>
      <c r="D191" s="15" t="s">
        <v>17</v>
      </c>
      <c r="E191" s="15" t="s">
        <v>47</v>
      </c>
      <c r="F191" s="25" t="s">
        <v>52</v>
      </c>
      <c r="G191" s="68" t="s">
        <v>193</v>
      </c>
      <c r="H191" s="25" t="s">
        <v>116</v>
      </c>
      <c r="I191" s="15" t="s">
        <v>24</v>
      </c>
      <c r="J191" s="65">
        <v>709</v>
      </c>
    </row>
    <row r="192" spans="1:10" ht="37.5">
      <c r="A192" s="186"/>
      <c r="B192" s="125"/>
      <c r="C192" s="85" t="s">
        <v>194</v>
      </c>
      <c r="D192" s="11" t="s">
        <v>17</v>
      </c>
      <c r="E192" s="46" t="s">
        <v>47</v>
      </c>
      <c r="F192" s="11" t="s">
        <v>52</v>
      </c>
      <c r="G192" s="64" t="s">
        <v>195</v>
      </c>
      <c r="H192" s="38"/>
      <c r="I192" s="38"/>
      <c r="J192" s="9">
        <f>J193</f>
        <v>480</v>
      </c>
    </row>
    <row r="193" spans="1:10" ht="36">
      <c r="A193" s="186"/>
      <c r="B193" s="125"/>
      <c r="C193" s="140" t="s">
        <v>290</v>
      </c>
      <c r="D193" s="15" t="s">
        <v>17</v>
      </c>
      <c r="E193" s="15" t="s">
        <v>47</v>
      </c>
      <c r="F193" s="15" t="s">
        <v>52</v>
      </c>
      <c r="G193" s="68" t="s">
        <v>195</v>
      </c>
      <c r="H193" s="15" t="s">
        <v>116</v>
      </c>
      <c r="I193" s="15" t="s">
        <v>24</v>
      </c>
      <c r="J193" s="32">
        <v>480</v>
      </c>
    </row>
    <row r="194" spans="1:10" ht="37.5">
      <c r="A194" s="186"/>
      <c r="B194" s="125"/>
      <c r="C194" s="144" t="s">
        <v>196</v>
      </c>
      <c r="D194" s="11" t="s">
        <v>17</v>
      </c>
      <c r="E194" s="11" t="s">
        <v>47</v>
      </c>
      <c r="F194" s="11" t="s">
        <v>52</v>
      </c>
      <c r="G194" s="64" t="s">
        <v>197</v>
      </c>
      <c r="H194" s="66"/>
      <c r="I194" s="38"/>
      <c r="J194" s="55">
        <f>SUM(J195:J196)</f>
        <v>1850</v>
      </c>
    </row>
    <row r="195" spans="1:10" ht="36">
      <c r="A195" s="186"/>
      <c r="B195" s="125"/>
      <c r="C195" s="141" t="s">
        <v>289</v>
      </c>
      <c r="D195" s="15" t="s">
        <v>17</v>
      </c>
      <c r="E195" s="15" t="s">
        <v>47</v>
      </c>
      <c r="F195" s="25" t="s">
        <v>52</v>
      </c>
      <c r="G195" s="25" t="s">
        <v>197</v>
      </c>
      <c r="H195" s="25" t="s">
        <v>120</v>
      </c>
      <c r="I195" s="15" t="s">
        <v>24</v>
      </c>
      <c r="J195" s="211">
        <v>0</v>
      </c>
    </row>
    <row r="196" spans="1:10" ht="36">
      <c r="A196" s="186"/>
      <c r="B196" s="125"/>
      <c r="C196" s="140" t="s">
        <v>290</v>
      </c>
      <c r="D196" s="48" t="s">
        <v>17</v>
      </c>
      <c r="E196" s="48" t="s">
        <v>47</v>
      </c>
      <c r="F196" s="47" t="s">
        <v>52</v>
      </c>
      <c r="G196" s="26" t="s">
        <v>197</v>
      </c>
      <c r="H196" s="47" t="s">
        <v>116</v>
      </c>
      <c r="I196" s="48" t="s">
        <v>24</v>
      </c>
      <c r="J196" s="121">
        <v>1850</v>
      </c>
    </row>
    <row r="197" spans="1:10" ht="37.5">
      <c r="A197" s="186"/>
      <c r="B197" s="125"/>
      <c r="C197" s="144" t="s">
        <v>198</v>
      </c>
      <c r="D197" s="11" t="s">
        <v>17</v>
      </c>
      <c r="E197" s="11" t="s">
        <v>47</v>
      </c>
      <c r="F197" s="11" t="s">
        <v>52</v>
      </c>
      <c r="G197" s="64" t="s">
        <v>199</v>
      </c>
      <c r="H197" s="66"/>
      <c r="I197" s="66"/>
      <c r="J197" s="41">
        <f>J198</f>
        <v>800</v>
      </c>
    </row>
    <row r="198" spans="1:10" ht="36">
      <c r="A198" s="186"/>
      <c r="B198" s="125"/>
      <c r="C198" s="150" t="s">
        <v>290</v>
      </c>
      <c r="D198" s="48" t="s">
        <v>17</v>
      </c>
      <c r="E198" s="48" t="s">
        <v>47</v>
      </c>
      <c r="F198" s="48" t="s">
        <v>52</v>
      </c>
      <c r="G198" s="68" t="s">
        <v>199</v>
      </c>
      <c r="H198" s="68" t="s">
        <v>116</v>
      </c>
      <c r="I198" s="68" t="s">
        <v>24</v>
      </c>
      <c r="J198" s="21">
        <v>800</v>
      </c>
    </row>
    <row r="199" spans="1:10" ht="56.25">
      <c r="A199" s="186"/>
      <c r="B199" s="125"/>
      <c r="C199" s="233" t="s">
        <v>324</v>
      </c>
      <c r="D199" s="207" t="s">
        <v>17</v>
      </c>
      <c r="E199" s="207" t="s">
        <v>47</v>
      </c>
      <c r="F199" s="207" t="s">
        <v>52</v>
      </c>
      <c r="G199" s="206" t="s">
        <v>323</v>
      </c>
      <c r="H199" s="234"/>
      <c r="I199" s="234"/>
      <c r="J199" s="235">
        <f>J200</f>
        <v>2446</v>
      </c>
    </row>
    <row r="200" spans="1:10" ht="36">
      <c r="A200" s="186"/>
      <c r="B200" s="125"/>
      <c r="C200" s="201" t="s">
        <v>290</v>
      </c>
      <c r="D200" s="236" t="s">
        <v>17</v>
      </c>
      <c r="E200" s="236" t="s">
        <v>47</v>
      </c>
      <c r="F200" s="236" t="s">
        <v>52</v>
      </c>
      <c r="G200" s="212" t="s">
        <v>323</v>
      </c>
      <c r="H200" s="212" t="s">
        <v>116</v>
      </c>
      <c r="I200" s="212" t="s">
        <v>24</v>
      </c>
      <c r="J200" s="204">
        <v>2446</v>
      </c>
    </row>
    <row r="201" spans="1:10" ht="18.75">
      <c r="A201" s="186"/>
      <c r="B201" s="125"/>
      <c r="C201" s="92" t="s">
        <v>80</v>
      </c>
      <c r="D201" s="7" t="s">
        <v>17</v>
      </c>
      <c r="E201" s="7" t="s">
        <v>47</v>
      </c>
      <c r="F201" s="7" t="s">
        <v>81</v>
      </c>
      <c r="G201" s="13"/>
      <c r="H201" s="13"/>
      <c r="I201" s="13"/>
      <c r="J201" s="101">
        <f>J202</f>
        <v>9906.900000000001</v>
      </c>
    </row>
    <row r="202" spans="1:10" ht="18.75">
      <c r="A202" s="186"/>
      <c r="B202" s="125"/>
      <c r="C202" s="33" t="s">
        <v>148</v>
      </c>
      <c r="D202" s="7" t="s">
        <v>17</v>
      </c>
      <c r="E202" s="7" t="s">
        <v>47</v>
      </c>
      <c r="F202" s="7" t="s">
        <v>81</v>
      </c>
      <c r="G202" s="49" t="s">
        <v>147</v>
      </c>
      <c r="H202" s="13"/>
      <c r="I202" s="13"/>
      <c r="J202" s="101">
        <f>J203</f>
        <v>9906.900000000001</v>
      </c>
    </row>
    <row r="203" spans="1:10" ht="18.75">
      <c r="A203" s="186"/>
      <c r="B203" s="125"/>
      <c r="C203" s="33" t="s">
        <v>150</v>
      </c>
      <c r="D203" s="10" t="s">
        <v>17</v>
      </c>
      <c r="E203" s="10" t="s">
        <v>47</v>
      </c>
      <c r="F203" s="10" t="s">
        <v>81</v>
      </c>
      <c r="G203" s="90" t="s">
        <v>149</v>
      </c>
      <c r="H203" s="79"/>
      <c r="I203" s="79"/>
      <c r="J203" s="102">
        <f>J204</f>
        <v>9906.900000000001</v>
      </c>
    </row>
    <row r="204" spans="1:10" ht="56.25">
      <c r="A204" s="186"/>
      <c r="B204" s="125"/>
      <c r="C204" s="162" t="s">
        <v>180</v>
      </c>
      <c r="D204" s="10" t="s">
        <v>17</v>
      </c>
      <c r="E204" s="10" t="s">
        <v>47</v>
      </c>
      <c r="F204" s="10" t="s">
        <v>81</v>
      </c>
      <c r="G204" s="10" t="s">
        <v>179</v>
      </c>
      <c r="H204" s="79"/>
      <c r="I204" s="79"/>
      <c r="J204" s="102">
        <f>SUM(J205:J211)</f>
        <v>9906.900000000001</v>
      </c>
    </row>
    <row r="205" spans="1:10" ht="36">
      <c r="A205" s="186"/>
      <c r="B205" s="125"/>
      <c r="C205" s="237" t="s">
        <v>288</v>
      </c>
      <c r="D205" s="222" t="s">
        <v>17</v>
      </c>
      <c r="E205" s="222" t="s">
        <v>47</v>
      </c>
      <c r="F205" s="222" t="s">
        <v>81</v>
      </c>
      <c r="G205" s="222" t="s">
        <v>179</v>
      </c>
      <c r="H205" s="222" t="s">
        <v>29</v>
      </c>
      <c r="I205" s="238" t="s">
        <v>24</v>
      </c>
      <c r="J205" s="239">
        <v>6542.6</v>
      </c>
    </row>
    <row r="206" spans="1:10" ht="36">
      <c r="A206" s="186"/>
      <c r="B206" s="125"/>
      <c r="C206" s="240" t="s">
        <v>288</v>
      </c>
      <c r="D206" s="241" t="s">
        <v>17</v>
      </c>
      <c r="E206" s="241" t="s">
        <v>47</v>
      </c>
      <c r="F206" s="241" t="s">
        <v>81</v>
      </c>
      <c r="G206" s="241" t="s">
        <v>179</v>
      </c>
      <c r="H206" s="241" t="s">
        <v>29</v>
      </c>
      <c r="I206" s="234" t="s">
        <v>29</v>
      </c>
      <c r="J206" s="239">
        <v>272</v>
      </c>
    </row>
    <row r="207" spans="1:10" ht="36">
      <c r="A207" s="186"/>
      <c r="B207" s="125"/>
      <c r="C207" s="141" t="s">
        <v>220</v>
      </c>
      <c r="D207" s="15" t="s">
        <v>17</v>
      </c>
      <c r="E207" s="15" t="s">
        <v>47</v>
      </c>
      <c r="F207" s="15" t="s">
        <v>81</v>
      </c>
      <c r="G207" s="15" t="s">
        <v>179</v>
      </c>
      <c r="H207" s="15" t="s">
        <v>108</v>
      </c>
      <c r="I207" s="25" t="s">
        <v>24</v>
      </c>
      <c r="J207" s="89">
        <v>4.5</v>
      </c>
    </row>
    <row r="208" spans="1:10" ht="36">
      <c r="A208" s="186"/>
      <c r="B208" s="125"/>
      <c r="C208" s="141" t="s">
        <v>118</v>
      </c>
      <c r="D208" s="15" t="s">
        <v>17</v>
      </c>
      <c r="E208" s="15" t="s">
        <v>47</v>
      </c>
      <c r="F208" s="15" t="s">
        <v>81</v>
      </c>
      <c r="G208" s="15" t="s">
        <v>179</v>
      </c>
      <c r="H208" s="15" t="s">
        <v>115</v>
      </c>
      <c r="I208" s="25" t="s">
        <v>24</v>
      </c>
      <c r="J208" s="89">
        <v>305.7</v>
      </c>
    </row>
    <row r="209" spans="1:10" ht="36">
      <c r="A209" s="186"/>
      <c r="B209" s="125"/>
      <c r="C209" s="141" t="s">
        <v>290</v>
      </c>
      <c r="D209" s="15" t="s">
        <v>17</v>
      </c>
      <c r="E209" s="15" t="s">
        <v>47</v>
      </c>
      <c r="F209" s="15" t="s">
        <v>81</v>
      </c>
      <c r="G209" s="15" t="s">
        <v>179</v>
      </c>
      <c r="H209" s="15" t="s">
        <v>116</v>
      </c>
      <c r="I209" s="25" t="s">
        <v>24</v>
      </c>
      <c r="J209" s="89">
        <v>2552.9</v>
      </c>
    </row>
    <row r="210" spans="1:10" ht="36">
      <c r="A210" s="186"/>
      <c r="B210" s="125"/>
      <c r="C210" s="197" t="s">
        <v>290</v>
      </c>
      <c r="D210" s="192" t="s">
        <v>17</v>
      </c>
      <c r="E210" s="192" t="s">
        <v>47</v>
      </c>
      <c r="F210" s="192" t="s">
        <v>81</v>
      </c>
      <c r="G210" s="192" t="s">
        <v>179</v>
      </c>
      <c r="H210" s="192" t="s">
        <v>116</v>
      </c>
      <c r="I210" s="210" t="s">
        <v>29</v>
      </c>
      <c r="J210" s="193">
        <v>228</v>
      </c>
    </row>
    <row r="211" spans="1:10" ht="32.25" customHeight="1">
      <c r="A211" s="186"/>
      <c r="B211" s="125"/>
      <c r="C211" s="160" t="s">
        <v>119</v>
      </c>
      <c r="D211" s="16" t="s">
        <v>17</v>
      </c>
      <c r="E211" s="16" t="s">
        <v>47</v>
      </c>
      <c r="F211" s="16" t="s">
        <v>81</v>
      </c>
      <c r="G211" s="16" t="s">
        <v>179</v>
      </c>
      <c r="H211" s="16" t="s">
        <v>117</v>
      </c>
      <c r="I211" s="69" t="s">
        <v>24</v>
      </c>
      <c r="J211" s="43">
        <v>1.2</v>
      </c>
    </row>
    <row r="212" spans="1:10" ht="18.75">
      <c r="A212" s="186"/>
      <c r="B212" s="125"/>
      <c r="C212" s="103" t="s">
        <v>75</v>
      </c>
      <c r="D212" s="7" t="s">
        <v>17</v>
      </c>
      <c r="E212" s="7" t="s">
        <v>77</v>
      </c>
      <c r="F212" s="13"/>
      <c r="G212" s="13"/>
      <c r="H212" s="13"/>
      <c r="I212" s="45"/>
      <c r="J212" s="42">
        <f>J213</f>
        <v>60</v>
      </c>
    </row>
    <row r="213" spans="1:10" ht="18.75">
      <c r="A213" s="186"/>
      <c r="B213" s="125"/>
      <c r="C213" s="103" t="s">
        <v>76</v>
      </c>
      <c r="D213" s="7" t="s">
        <v>17</v>
      </c>
      <c r="E213" s="7" t="s">
        <v>77</v>
      </c>
      <c r="F213" s="7" t="s">
        <v>78</v>
      </c>
      <c r="G213" s="7"/>
      <c r="H213" s="7"/>
      <c r="I213" s="7"/>
      <c r="J213" s="8">
        <f>J214</f>
        <v>60</v>
      </c>
    </row>
    <row r="214" spans="1:10" ht="18.75">
      <c r="A214" s="186"/>
      <c r="B214" s="125"/>
      <c r="C214" s="33" t="s">
        <v>148</v>
      </c>
      <c r="D214" s="7" t="s">
        <v>17</v>
      </c>
      <c r="E214" s="7" t="s">
        <v>77</v>
      </c>
      <c r="F214" s="7" t="s">
        <v>78</v>
      </c>
      <c r="G214" s="7" t="s">
        <v>147</v>
      </c>
      <c r="H214" s="7"/>
      <c r="I214" s="7"/>
      <c r="J214" s="8">
        <f>J215</f>
        <v>60</v>
      </c>
    </row>
    <row r="215" spans="1:10" ht="18.75">
      <c r="A215" s="186"/>
      <c r="B215" s="125"/>
      <c r="C215" s="33" t="s">
        <v>150</v>
      </c>
      <c r="D215" s="7" t="s">
        <v>17</v>
      </c>
      <c r="E215" s="7" t="s">
        <v>77</v>
      </c>
      <c r="F215" s="7" t="s">
        <v>78</v>
      </c>
      <c r="G215" s="7" t="s">
        <v>149</v>
      </c>
      <c r="H215" s="7"/>
      <c r="I215" s="7"/>
      <c r="J215" s="8">
        <f>J216</f>
        <v>60</v>
      </c>
    </row>
    <row r="216" spans="1:10" ht="75">
      <c r="A216" s="186"/>
      <c r="B216" s="125"/>
      <c r="C216" s="85" t="s">
        <v>283</v>
      </c>
      <c r="D216" s="11" t="s">
        <v>17</v>
      </c>
      <c r="E216" s="11" t="s">
        <v>77</v>
      </c>
      <c r="F216" s="11" t="s">
        <v>78</v>
      </c>
      <c r="G216" s="11" t="s">
        <v>200</v>
      </c>
      <c r="H216" s="11"/>
      <c r="I216" s="11"/>
      <c r="J216" s="9">
        <f>J217</f>
        <v>60</v>
      </c>
    </row>
    <row r="217" spans="1:10" ht="36">
      <c r="A217" s="186"/>
      <c r="B217" s="125"/>
      <c r="C217" s="141" t="s">
        <v>218</v>
      </c>
      <c r="D217" s="37" t="s">
        <v>17</v>
      </c>
      <c r="E217" s="37" t="s">
        <v>77</v>
      </c>
      <c r="F217" s="37" t="s">
        <v>78</v>
      </c>
      <c r="G217" s="37" t="s">
        <v>200</v>
      </c>
      <c r="H217" s="37" t="s">
        <v>98</v>
      </c>
      <c r="I217" s="68" t="s">
        <v>24</v>
      </c>
      <c r="J217" s="21">
        <v>60</v>
      </c>
    </row>
    <row r="218" spans="1:10" ht="18.75">
      <c r="A218" s="186"/>
      <c r="B218" s="125"/>
      <c r="C218" s="163" t="s">
        <v>53</v>
      </c>
      <c r="D218" s="7" t="s">
        <v>17</v>
      </c>
      <c r="E218" s="7" t="s">
        <v>54</v>
      </c>
      <c r="F218" s="49"/>
      <c r="G218" s="49"/>
      <c r="H218" s="49"/>
      <c r="I218" s="13"/>
      <c r="J218" s="54">
        <f>J219+J232</f>
        <v>18401.600000000002</v>
      </c>
    </row>
    <row r="219" spans="1:10" ht="18.75">
      <c r="A219" s="186"/>
      <c r="B219" s="125"/>
      <c r="C219" s="103" t="s">
        <v>61</v>
      </c>
      <c r="D219" s="7" t="s">
        <v>17</v>
      </c>
      <c r="E219" s="7" t="s">
        <v>54</v>
      </c>
      <c r="F219" s="7" t="s">
        <v>62</v>
      </c>
      <c r="G219" s="7"/>
      <c r="H219" s="49"/>
      <c r="I219" s="13"/>
      <c r="J219" s="54">
        <f>J220</f>
        <v>17032.4</v>
      </c>
    </row>
    <row r="220" spans="1:10" ht="37.5">
      <c r="A220" s="186"/>
      <c r="B220" s="125"/>
      <c r="C220" s="103" t="s">
        <v>240</v>
      </c>
      <c r="D220" s="7" t="s">
        <v>17</v>
      </c>
      <c r="E220" s="7" t="s">
        <v>54</v>
      </c>
      <c r="F220" s="7" t="s">
        <v>62</v>
      </c>
      <c r="G220" s="7" t="s">
        <v>239</v>
      </c>
      <c r="H220" s="49"/>
      <c r="I220" s="13"/>
      <c r="J220" s="54">
        <f>J221</f>
        <v>17032.4</v>
      </c>
    </row>
    <row r="221" spans="1:10" ht="75">
      <c r="A221" s="186"/>
      <c r="B221" s="125"/>
      <c r="C221" s="103" t="s">
        <v>242</v>
      </c>
      <c r="D221" s="7" t="s">
        <v>17</v>
      </c>
      <c r="E221" s="7" t="s">
        <v>54</v>
      </c>
      <c r="F221" s="7" t="s">
        <v>62</v>
      </c>
      <c r="G221" s="7" t="s">
        <v>241</v>
      </c>
      <c r="H221" s="49"/>
      <c r="I221" s="13"/>
      <c r="J221" s="54">
        <f>J222+J226+J228+J230</f>
        <v>17032.4</v>
      </c>
    </row>
    <row r="222" spans="1:10" ht="93.75">
      <c r="A222" s="186"/>
      <c r="B222" s="125"/>
      <c r="C222" s="164" t="s">
        <v>243</v>
      </c>
      <c r="D222" s="6" t="s">
        <v>17</v>
      </c>
      <c r="E222" s="86" t="s">
        <v>54</v>
      </c>
      <c r="F222" s="87" t="s">
        <v>62</v>
      </c>
      <c r="G222" s="87" t="s">
        <v>244</v>
      </c>
      <c r="H222" s="14"/>
      <c r="I222" s="14"/>
      <c r="J222" s="31">
        <f>SUM(J223:J225)</f>
        <v>14702.2</v>
      </c>
    </row>
    <row r="223" spans="1:10" ht="36">
      <c r="A223" s="186"/>
      <c r="B223" s="125"/>
      <c r="C223" s="149" t="s">
        <v>288</v>
      </c>
      <c r="D223" s="38" t="s">
        <v>17</v>
      </c>
      <c r="E223" s="38" t="s">
        <v>54</v>
      </c>
      <c r="F223" s="38" t="s">
        <v>62</v>
      </c>
      <c r="G223" s="38" t="s">
        <v>244</v>
      </c>
      <c r="H223" s="38" t="s">
        <v>29</v>
      </c>
      <c r="I223" s="38" t="s">
        <v>24</v>
      </c>
      <c r="J223" s="88">
        <v>10571.2</v>
      </c>
    </row>
    <row r="224" spans="1:10" ht="36">
      <c r="A224" s="186"/>
      <c r="B224" s="125"/>
      <c r="C224" s="141" t="s">
        <v>118</v>
      </c>
      <c r="D224" s="15" t="s">
        <v>17</v>
      </c>
      <c r="E224" s="15" t="s">
        <v>54</v>
      </c>
      <c r="F224" s="15" t="s">
        <v>62</v>
      </c>
      <c r="G224" s="15" t="s">
        <v>244</v>
      </c>
      <c r="H224" s="15" t="s">
        <v>115</v>
      </c>
      <c r="I224" s="15" t="s">
        <v>24</v>
      </c>
      <c r="J224" s="89">
        <v>365.9</v>
      </c>
    </row>
    <row r="225" spans="1:10" ht="36">
      <c r="A225" s="186"/>
      <c r="B225" s="125"/>
      <c r="C225" s="150" t="s">
        <v>290</v>
      </c>
      <c r="D225" s="37" t="s">
        <v>17</v>
      </c>
      <c r="E225" s="37" t="s">
        <v>54</v>
      </c>
      <c r="F225" s="37" t="s">
        <v>62</v>
      </c>
      <c r="G225" s="37" t="s">
        <v>244</v>
      </c>
      <c r="H225" s="37" t="s">
        <v>116</v>
      </c>
      <c r="I225" s="37" t="s">
        <v>24</v>
      </c>
      <c r="J225" s="232">
        <f>4054.3-526.7+237.5</f>
        <v>3765.1000000000004</v>
      </c>
    </row>
    <row r="226" spans="1:10" ht="93.75">
      <c r="A226" s="186"/>
      <c r="B226" s="125"/>
      <c r="C226" s="152" t="s">
        <v>259</v>
      </c>
      <c r="D226" s="11" t="s">
        <v>17</v>
      </c>
      <c r="E226" s="46" t="s">
        <v>54</v>
      </c>
      <c r="F226" s="11" t="s">
        <v>62</v>
      </c>
      <c r="G226" s="11" t="s">
        <v>293</v>
      </c>
      <c r="H226" s="46"/>
      <c r="I226" s="38"/>
      <c r="J226" s="82">
        <f>J227</f>
        <v>526.7</v>
      </c>
    </row>
    <row r="227" spans="1:10" ht="36">
      <c r="A227" s="186"/>
      <c r="B227" s="125"/>
      <c r="C227" s="98" t="s">
        <v>290</v>
      </c>
      <c r="D227" s="37" t="s">
        <v>17</v>
      </c>
      <c r="E227" s="37" t="s">
        <v>54</v>
      </c>
      <c r="F227" s="37" t="s">
        <v>62</v>
      </c>
      <c r="G227" s="37" t="s">
        <v>293</v>
      </c>
      <c r="H227" s="37" t="s">
        <v>116</v>
      </c>
      <c r="I227" s="37" t="s">
        <v>24</v>
      </c>
      <c r="J227" s="83">
        <v>526.7</v>
      </c>
    </row>
    <row r="228" spans="1:10" ht="93.75">
      <c r="A228" s="186"/>
      <c r="B228" s="125"/>
      <c r="C228" s="152" t="s">
        <v>260</v>
      </c>
      <c r="D228" s="11" t="s">
        <v>17</v>
      </c>
      <c r="E228" s="46" t="s">
        <v>54</v>
      </c>
      <c r="F228" s="11" t="s">
        <v>62</v>
      </c>
      <c r="G228" s="11" t="s">
        <v>245</v>
      </c>
      <c r="H228" s="46"/>
      <c r="I228" s="38"/>
      <c r="J228" s="82">
        <f>J229</f>
        <v>1803.5</v>
      </c>
    </row>
    <row r="229" spans="1:10" ht="36">
      <c r="A229" s="186"/>
      <c r="B229" s="125"/>
      <c r="C229" s="150" t="s">
        <v>289</v>
      </c>
      <c r="D229" s="37" t="s">
        <v>17</v>
      </c>
      <c r="E229" s="37" t="s">
        <v>54</v>
      </c>
      <c r="F229" s="37" t="s">
        <v>62</v>
      </c>
      <c r="G229" s="37" t="s">
        <v>245</v>
      </c>
      <c r="H229" s="37" t="s">
        <v>120</v>
      </c>
      <c r="I229" s="37" t="s">
        <v>121</v>
      </c>
      <c r="J229" s="232">
        <f>1665.5+138</f>
        <v>1803.5</v>
      </c>
    </row>
    <row r="230" spans="1:10" ht="112.5">
      <c r="A230" s="186"/>
      <c r="B230" s="125"/>
      <c r="C230" s="152" t="s">
        <v>246</v>
      </c>
      <c r="D230" s="11" t="s">
        <v>17</v>
      </c>
      <c r="E230" s="46" t="s">
        <v>54</v>
      </c>
      <c r="F230" s="22" t="s">
        <v>62</v>
      </c>
      <c r="G230" s="22" t="s">
        <v>247</v>
      </c>
      <c r="H230" s="38"/>
      <c r="I230" s="38"/>
      <c r="J230" s="91">
        <f>J231</f>
        <v>0</v>
      </c>
    </row>
    <row r="231" spans="1:10" ht="36">
      <c r="A231" s="186"/>
      <c r="B231" s="125"/>
      <c r="C231" s="173" t="s">
        <v>219</v>
      </c>
      <c r="D231" s="37" t="s">
        <v>17</v>
      </c>
      <c r="E231" s="37" t="s">
        <v>54</v>
      </c>
      <c r="F231" s="37" t="s">
        <v>62</v>
      </c>
      <c r="G231" s="37" t="s">
        <v>247</v>
      </c>
      <c r="H231" s="37" t="s">
        <v>29</v>
      </c>
      <c r="I231" s="37" t="s">
        <v>122</v>
      </c>
      <c r="J231" s="21">
        <v>0</v>
      </c>
    </row>
    <row r="232" spans="1:10" ht="18.75">
      <c r="A232" s="186"/>
      <c r="B232" s="125"/>
      <c r="C232" s="103" t="s">
        <v>82</v>
      </c>
      <c r="D232" s="7" t="s">
        <v>17</v>
      </c>
      <c r="E232" s="7" t="s">
        <v>54</v>
      </c>
      <c r="F232" s="7" t="s">
        <v>85</v>
      </c>
      <c r="G232" s="7" t="s">
        <v>18</v>
      </c>
      <c r="H232" s="7" t="s">
        <v>18</v>
      </c>
      <c r="I232" s="7"/>
      <c r="J232" s="8">
        <f>J233</f>
        <v>1369.2</v>
      </c>
    </row>
    <row r="233" spans="1:10" ht="37.5">
      <c r="A233" s="186"/>
      <c r="B233" s="125"/>
      <c r="C233" s="103" t="s">
        <v>240</v>
      </c>
      <c r="D233" s="7" t="s">
        <v>17</v>
      </c>
      <c r="E233" s="7" t="s">
        <v>54</v>
      </c>
      <c r="F233" s="7" t="s">
        <v>85</v>
      </c>
      <c r="G233" s="7" t="s">
        <v>239</v>
      </c>
      <c r="H233" s="49"/>
      <c r="I233" s="13"/>
      <c r="J233" s="54">
        <f>J234</f>
        <v>1369.2</v>
      </c>
    </row>
    <row r="234" spans="1:10" ht="75">
      <c r="A234" s="186"/>
      <c r="B234" s="125"/>
      <c r="C234" s="103" t="s">
        <v>242</v>
      </c>
      <c r="D234" s="7" t="s">
        <v>17</v>
      </c>
      <c r="E234" s="7" t="s">
        <v>54</v>
      </c>
      <c r="F234" s="7" t="s">
        <v>85</v>
      </c>
      <c r="G234" s="7" t="s">
        <v>241</v>
      </c>
      <c r="H234" s="49"/>
      <c r="I234" s="13"/>
      <c r="J234" s="54">
        <f>J235+J238</f>
        <v>1369.2</v>
      </c>
    </row>
    <row r="235" spans="1:10" ht="112.5">
      <c r="A235" s="186"/>
      <c r="B235" s="125"/>
      <c r="C235" s="153" t="s">
        <v>261</v>
      </c>
      <c r="D235" s="44" t="s">
        <v>17</v>
      </c>
      <c r="E235" s="44" t="s">
        <v>54</v>
      </c>
      <c r="F235" s="119" t="s">
        <v>85</v>
      </c>
      <c r="G235" s="119" t="s">
        <v>262</v>
      </c>
      <c r="H235" s="119" t="s">
        <v>18</v>
      </c>
      <c r="I235" s="48"/>
      <c r="J235" s="40">
        <f>J236+J237</f>
        <v>868.2</v>
      </c>
    </row>
    <row r="236" spans="1:10" ht="36">
      <c r="A236" s="186"/>
      <c r="B236" s="125"/>
      <c r="C236" s="242" t="s">
        <v>290</v>
      </c>
      <c r="D236" s="243" t="s">
        <v>17</v>
      </c>
      <c r="E236" s="243" t="s">
        <v>54</v>
      </c>
      <c r="F236" s="243" t="s">
        <v>85</v>
      </c>
      <c r="G236" s="243" t="s">
        <v>262</v>
      </c>
      <c r="H236" s="243" t="s">
        <v>116</v>
      </c>
      <c r="I236" s="243" t="s">
        <v>24</v>
      </c>
      <c r="J236" s="244">
        <v>826.6</v>
      </c>
    </row>
    <row r="237" spans="1:10" ht="36">
      <c r="A237" s="186"/>
      <c r="B237" s="125"/>
      <c r="C237" s="245" t="s">
        <v>290</v>
      </c>
      <c r="D237" s="246" t="s">
        <v>17</v>
      </c>
      <c r="E237" s="246" t="s">
        <v>54</v>
      </c>
      <c r="F237" s="246" t="s">
        <v>85</v>
      </c>
      <c r="G237" s="246" t="s">
        <v>262</v>
      </c>
      <c r="H237" s="246" t="s">
        <v>116</v>
      </c>
      <c r="I237" s="246" t="s">
        <v>29</v>
      </c>
      <c r="J237" s="244">
        <v>41.6</v>
      </c>
    </row>
    <row r="238" spans="1:10" ht="93.75">
      <c r="A238" s="186"/>
      <c r="B238" s="125"/>
      <c r="C238" s="152" t="s">
        <v>264</v>
      </c>
      <c r="D238" s="11" t="s">
        <v>17</v>
      </c>
      <c r="E238" s="11" t="s">
        <v>54</v>
      </c>
      <c r="F238" s="46" t="s">
        <v>85</v>
      </c>
      <c r="G238" s="46" t="s">
        <v>263</v>
      </c>
      <c r="H238" s="46" t="s">
        <v>18</v>
      </c>
      <c r="I238" s="38"/>
      <c r="J238" s="9">
        <f>J239</f>
        <v>501</v>
      </c>
    </row>
    <row r="239" spans="1:10" ht="36">
      <c r="A239" s="186"/>
      <c r="B239" s="125"/>
      <c r="C239" s="150" t="s">
        <v>290</v>
      </c>
      <c r="D239" s="37" t="s">
        <v>17</v>
      </c>
      <c r="E239" s="37" t="s">
        <v>54</v>
      </c>
      <c r="F239" s="37" t="s">
        <v>85</v>
      </c>
      <c r="G239" s="37" t="s">
        <v>263</v>
      </c>
      <c r="H239" s="37" t="s">
        <v>116</v>
      </c>
      <c r="I239" s="37" t="s">
        <v>24</v>
      </c>
      <c r="J239" s="21">
        <v>501</v>
      </c>
    </row>
    <row r="240" spans="1:10" ht="18.75">
      <c r="A240" s="186"/>
      <c r="B240" s="125"/>
      <c r="C240" s="103" t="s">
        <v>56</v>
      </c>
      <c r="D240" s="7" t="s">
        <v>17</v>
      </c>
      <c r="E240" s="7" t="s">
        <v>57</v>
      </c>
      <c r="F240" s="13"/>
      <c r="G240" s="13"/>
      <c r="H240" s="13"/>
      <c r="I240" s="13"/>
      <c r="J240" s="56">
        <f>J241+J247</f>
        <v>1365.1</v>
      </c>
    </row>
    <row r="241" spans="1:10" ht="18.75">
      <c r="A241" s="186"/>
      <c r="B241" s="125"/>
      <c r="C241" s="92" t="s">
        <v>71</v>
      </c>
      <c r="D241" s="7" t="s">
        <v>17</v>
      </c>
      <c r="E241" s="6" t="s">
        <v>57</v>
      </c>
      <c r="F241" s="6" t="s">
        <v>73</v>
      </c>
      <c r="G241" s="6"/>
      <c r="H241" s="14"/>
      <c r="I241" s="13"/>
      <c r="J241" s="56">
        <f>J242</f>
        <v>865.0999999999999</v>
      </c>
    </row>
    <row r="242" spans="1:10" ht="18.75">
      <c r="A242" s="186"/>
      <c r="B242" s="125"/>
      <c r="C242" s="33" t="s">
        <v>148</v>
      </c>
      <c r="D242" s="7" t="s">
        <v>17</v>
      </c>
      <c r="E242" s="7" t="s">
        <v>57</v>
      </c>
      <c r="F242" s="7" t="s">
        <v>73</v>
      </c>
      <c r="G242" s="7" t="s">
        <v>147</v>
      </c>
      <c r="H242" s="13"/>
      <c r="I242" s="13"/>
      <c r="J242" s="56">
        <f>J243</f>
        <v>865.0999999999999</v>
      </c>
    </row>
    <row r="243" spans="1:10" ht="18.75">
      <c r="A243" s="186"/>
      <c r="B243" s="125"/>
      <c r="C243" s="33" t="s">
        <v>150</v>
      </c>
      <c r="D243" s="7" t="s">
        <v>17</v>
      </c>
      <c r="E243" s="7" t="s">
        <v>57</v>
      </c>
      <c r="F243" s="7" t="s">
        <v>73</v>
      </c>
      <c r="G243" s="7" t="s">
        <v>149</v>
      </c>
      <c r="H243" s="7"/>
      <c r="I243" s="13"/>
      <c r="J243" s="56">
        <f>J244</f>
        <v>865.0999999999999</v>
      </c>
    </row>
    <row r="244" spans="1:10" ht="37.5">
      <c r="A244" s="186"/>
      <c r="B244" s="125"/>
      <c r="C244" s="146" t="s">
        <v>182</v>
      </c>
      <c r="D244" s="11" t="s">
        <v>17</v>
      </c>
      <c r="E244" s="11" t="s">
        <v>57</v>
      </c>
      <c r="F244" s="11" t="s">
        <v>73</v>
      </c>
      <c r="G244" s="11" t="s">
        <v>181</v>
      </c>
      <c r="H244" s="38"/>
      <c r="I244" s="38"/>
      <c r="J244" s="93">
        <f>J245+J246</f>
        <v>865.0999999999999</v>
      </c>
    </row>
    <row r="245" spans="1:10" ht="36">
      <c r="A245" s="186"/>
      <c r="B245" s="125"/>
      <c r="C245" s="139" t="s">
        <v>222</v>
      </c>
      <c r="D245" s="15" t="s">
        <v>17</v>
      </c>
      <c r="E245" s="15" t="s">
        <v>57</v>
      </c>
      <c r="F245" s="182" t="s">
        <v>73</v>
      </c>
      <c r="G245" s="182" t="s">
        <v>181</v>
      </c>
      <c r="H245" s="15" t="s">
        <v>109</v>
      </c>
      <c r="I245" s="15" t="s">
        <v>24</v>
      </c>
      <c r="J245" s="120">
        <v>742.8</v>
      </c>
    </row>
    <row r="246" spans="1:10" ht="36">
      <c r="A246" s="186"/>
      <c r="B246" s="125"/>
      <c r="C246" s="247" t="s">
        <v>222</v>
      </c>
      <c r="D246" s="202" t="s">
        <v>17</v>
      </c>
      <c r="E246" s="202" t="s">
        <v>57</v>
      </c>
      <c r="F246" s="248" t="s">
        <v>73</v>
      </c>
      <c r="G246" s="248" t="s">
        <v>181</v>
      </c>
      <c r="H246" s="202" t="s">
        <v>109</v>
      </c>
      <c r="I246" s="202" t="s">
        <v>29</v>
      </c>
      <c r="J246" s="249">
        <v>122.3</v>
      </c>
    </row>
    <row r="247" spans="1:10" ht="18.75">
      <c r="A247" s="186"/>
      <c r="B247" s="125"/>
      <c r="C247" s="95" t="s">
        <v>72</v>
      </c>
      <c r="D247" s="7" t="s">
        <v>17</v>
      </c>
      <c r="E247" s="50" t="s">
        <v>57</v>
      </c>
      <c r="F247" s="18" t="s">
        <v>74</v>
      </c>
      <c r="G247" s="35"/>
      <c r="H247" s="35"/>
      <c r="I247" s="13"/>
      <c r="J247" s="56">
        <f>J248</f>
        <v>500</v>
      </c>
    </row>
    <row r="248" spans="1:10" ht="18.75">
      <c r="A248" s="186"/>
      <c r="B248" s="125"/>
      <c r="C248" s="33" t="s">
        <v>148</v>
      </c>
      <c r="D248" s="7" t="s">
        <v>17</v>
      </c>
      <c r="E248" s="50" t="s">
        <v>57</v>
      </c>
      <c r="F248" s="18" t="s">
        <v>74</v>
      </c>
      <c r="G248" s="7" t="s">
        <v>147</v>
      </c>
      <c r="H248" s="35"/>
      <c r="I248" s="13"/>
      <c r="J248" s="56">
        <f>J249</f>
        <v>500</v>
      </c>
    </row>
    <row r="249" spans="1:10" ht="18.75">
      <c r="A249" s="186"/>
      <c r="B249" s="125"/>
      <c r="C249" s="33" t="s">
        <v>150</v>
      </c>
      <c r="D249" s="7" t="s">
        <v>17</v>
      </c>
      <c r="E249" s="49" t="s">
        <v>57</v>
      </c>
      <c r="F249" s="7" t="s">
        <v>74</v>
      </c>
      <c r="G249" s="7" t="s">
        <v>149</v>
      </c>
      <c r="H249" s="13"/>
      <c r="I249" s="13"/>
      <c r="J249" s="56">
        <f>J250+J252</f>
        <v>500</v>
      </c>
    </row>
    <row r="250" spans="1:10" ht="56.25">
      <c r="A250" s="186"/>
      <c r="B250" s="125"/>
      <c r="C250" s="85" t="s">
        <v>184</v>
      </c>
      <c r="D250" s="11" t="s">
        <v>17</v>
      </c>
      <c r="E250" s="46" t="s">
        <v>57</v>
      </c>
      <c r="F250" s="11" t="s">
        <v>74</v>
      </c>
      <c r="G250" s="11" t="s">
        <v>183</v>
      </c>
      <c r="H250" s="38"/>
      <c r="I250" s="38"/>
      <c r="J250" s="93">
        <f>J251</f>
        <v>300</v>
      </c>
    </row>
    <row r="251" spans="1:10" ht="36.75">
      <c r="A251" s="186"/>
      <c r="B251" s="125"/>
      <c r="C251" s="165" t="s">
        <v>221</v>
      </c>
      <c r="D251" s="96" t="s">
        <v>17</v>
      </c>
      <c r="E251" s="16" t="s">
        <v>57</v>
      </c>
      <c r="F251" s="16" t="s">
        <v>74</v>
      </c>
      <c r="G251" s="16" t="s">
        <v>183</v>
      </c>
      <c r="H251" s="16" t="s">
        <v>110</v>
      </c>
      <c r="I251" s="16" t="s">
        <v>24</v>
      </c>
      <c r="J251" s="97">
        <v>300</v>
      </c>
    </row>
    <row r="252" spans="1:10" ht="56.25">
      <c r="A252" s="186"/>
      <c r="B252" s="125"/>
      <c r="C252" s="85" t="s">
        <v>186</v>
      </c>
      <c r="D252" s="11" t="s">
        <v>17</v>
      </c>
      <c r="E252" s="46" t="s">
        <v>57</v>
      </c>
      <c r="F252" s="11" t="s">
        <v>74</v>
      </c>
      <c r="G252" s="11" t="s">
        <v>185</v>
      </c>
      <c r="H252" s="38"/>
      <c r="I252" s="38"/>
      <c r="J252" s="93">
        <f>J253</f>
        <v>200</v>
      </c>
    </row>
    <row r="253" spans="1:10" ht="36">
      <c r="A253" s="186"/>
      <c r="B253" s="125"/>
      <c r="C253" s="98" t="s">
        <v>221</v>
      </c>
      <c r="D253" s="37" t="s">
        <v>17</v>
      </c>
      <c r="E253" s="37" t="s">
        <v>57</v>
      </c>
      <c r="F253" s="37" t="s">
        <v>74</v>
      </c>
      <c r="G253" s="37" t="s">
        <v>185</v>
      </c>
      <c r="H253" s="37" t="s">
        <v>110</v>
      </c>
      <c r="I253" s="37" t="s">
        <v>24</v>
      </c>
      <c r="J253" s="94">
        <v>200</v>
      </c>
    </row>
    <row r="254" spans="1:10" ht="18.75">
      <c r="A254" s="186"/>
      <c r="B254" s="125"/>
      <c r="C254" s="163" t="s">
        <v>55</v>
      </c>
      <c r="D254" s="7" t="s">
        <v>17</v>
      </c>
      <c r="E254" s="7" t="s">
        <v>58</v>
      </c>
      <c r="F254" s="49"/>
      <c r="G254" s="49" t="s">
        <v>18</v>
      </c>
      <c r="H254" s="49" t="s">
        <v>18</v>
      </c>
      <c r="I254" s="13"/>
      <c r="J254" s="54">
        <f>J255</f>
        <v>539.8</v>
      </c>
    </row>
    <row r="255" spans="1:10" ht="18.75">
      <c r="A255" s="186"/>
      <c r="B255" s="125"/>
      <c r="C255" s="135" t="s">
        <v>84</v>
      </c>
      <c r="D255" s="7" t="s">
        <v>17</v>
      </c>
      <c r="E255" s="7" t="s">
        <v>58</v>
      </c>
      <c r="F255" s="7" t="s">
        <v>83</v>
      </c>
      <c r="G255" s="49" t="s">
        <v>18</v>
      </c>
      <c r="H255" s="49" t="s">
        <v>18</v>
      </c>
      <c r="I255" s="13"/>
      <c r="J255" s="54">
        <f>J257</f>
        <v>539.8</v>
      </c>
    </row>
    <row r="256" spans="1:10" ht="37.5">
      <c r="A256" s="186"/>
      <c r="B256" s="125"/>
      <c r="C256" s="103" t="s">
        <v>240</v>
      </c>
      <c r="D256" s="7" t="s">
        <v>17</v>
      </c>
      <c r="E256" s="7" t="s">
        <v>58</v>
      </c>
      <c r="F256" s="7" t="s">
        <v>83</v>
      </c>
      <c r="G256" s="7" t="s">
        <v>239</v>
      </c>
      <c r="H256" s="49"/>
      <c r="I256" s="13"/>
      <c r="J256" s="54">
        <f>J257</f>
        <v>539.8</v>
      </c>
    </row>
    <row r="257" spans="1:10" ht="75">
      <c r="A257" s="186"/>
      <c r="B257" s="125"/>
      <c r="C257" s="103" t="s">
        <v>249</v>
      </c>
      <c r="D257" s="7" t="s">
        <v>17</v>
      </c>
      <c r="E257" s="7" t="s">
        <v>58</v>
      </c>
      <c r="F257" s="7" t="s">
        <v>83</v>
      </c>
      <c r="G257" s="7" t="s">
        <v>248</v>
      </c>
      <c r="H257" s="49"/>
      <c r="I257" s="13"/>
      <c r="J257" s="54">
        <f>J258+J260</f>
        <v>539.8</v>
      </c>
    </row>
    <row r="258" spans="1:10" ht="112.5">
      <c r="A258" s="186"/>
      <c r="B258" s="125"/>
      <c r="C258" s="152" t="s">
        <v>265</v>
      </c>
      <c r="D258" s="46" t="s">
        <v>17</v>
      </c>
      <c r="E258" s="11" t="s">
        <v>58</v>
      </c>
      <c r="F258" s="11" t="s">
        <v>83</v>
      </c>
      <c r="G258" s="11" t="s">
        <v>266</v>
      </c>
      <c r="H258" s="38"/>
      <c r="I258" s="38"/>
      <c r="J258" s="41">
        <f>J259</f>
        <v>439.8</v>
      </c>
    </row>
    <row r="259" spans="1:10" ht="36">
      <c r="A259" s="186"/>
      <c r="B259" s="125"/>
      <c r="C259" s="141" t="s">
        <v>290</v>
      </c>
      <c r="D259" s="15" t="s">
        <v>17</v>
      </c>
      <c r="E259" s="15" t="s">
        <v>58</v>
      </c>
      <c r="F259" s="15" t="s">
        <v>83</v>
      </c>
      <c r="G259" s="15" t="s">
        <v>266</v>
      </c>
      <c r="H259" s="15" t="s">
        <v>116</v>
      </c>
      <c r="I259" s="15" t="s">
        <v>24</v>
      </c>
      <c r="J259" s="120">
        <f>400+39.8</f>
        <v>439.8</v>
      </c>
    </row>
    <row r="260" spans="1:10" ht="93.75">
      <c r="A260" s="186"/>
      <c r="B260" s="125"/>
      <c r="C260" s="152" t="s">
        <v>267</v>
      </c>
      <c r="D260" s="46" t="s">
        <v>17</v>
      </c>
      <c r="E260" s="11" t="s">
        <v>58</v>
      </c>
      <c r="F260" s="11" t="s">
        <v>83</v>
      </c>
      <c r="G260" s="11" t="s">
        <v>268</v>
      </c>
      <c r="H260" s="38"/>
      <c r="I260" s="38"/>
      <c r="J260" s="41">
        <f>J261</f>
        <v>100</v>
      </c>
    </row>
    <row r="261" spans="1:10" ht="36">
      <c r="A261" s="186"/>
      <c r="B261" s="125"/>
      <c r="C261" s="141" t="s">
        <v>290</v>
      </c>
      <c r="D261" s="15" t="s">
        <v>17</v>
      </c>
      <c r="E261" s="15" t="s">
        <v>58</v>
      </c>
      <c r="F261" s="15" t="s">
        <v>83</v>
      </c>
      <c r="G261" s="15" t="s">
        <v>268</v>
      </c>
      <c r="H261" s="15" t="s">
        <v>116</v>
      </c>
      <c r="I261" s="15" t="s">
        <v>24</v>
      </c>
      <c r="J261" s="120">
        <v>100</v>
      </c>
    </row>
    <row r="262" spans="1:10" ht="18.75">
      <c r="A262" s="186"/>
      <c r="B262" s="125"/>
      <c r="C262" s="103" t="s">
        <v>25</v>
      </c>
      <c r="D262" s="7" t="s">
        <v>17</v>
      </c>
      <c r="E262" s="7" t="s">
        <v>87</v>
      </c>
      <c r="F262" s="13"/>
      <c r="G262" s="13"/>
      <c r="H262" s="13"/>
      <c r="I262" s="13"/>
      <c r="J262" s="56">
        <f>J263</f>
        <v>100</v>
      </c>
    </row>
    <row r="263" spans="1:10" ht="18.75">
      <c r="A263" s="186"/>
      <c r="B263" s="125"/>
      <c r="C263" s="95" t="s">
        <v>88</v>
      </c>
      <c r="D263" s="7" t="s">
        <v>17</v>
      </c>
      <c r="E263" s="50" t="s">
        <v>87</v>
      </c>
      <c r="F263" s="18" t="s">
        <v>89</v>
      </c>
      <c r="G263" s="35"/>
      <c r="H263" s="35"/>
      <c r="I263" s="13"/>
      <c r="J263" s="56">
        <f>J264</f>
        <v>100</v>
      </c>
    </row>
    <row r="264" spans="1:10" ht="18.75">
      <c r="A264" s="186"/>
      <c r="B264" s="125"/>
      <c r="C264" s="33" t="s">
        <v>148</v>
      </c>
      <c r="D264" s="7" t="s">
        <v>17</v>
      </c>
      <c r="E264" s="50" t="s">
        <v>87</v>
      </c>
      <c r="F264" s="18" t="s">
        <v>89</v>
      </c>
      <c r="G264" s="7" t="s">
        <v>147</v>
      </c>
      <c r="H264" s="35" t="s">
        <v>18</v>
      </c>
      <c r="I264" s="13" t="s">
        <v>18</v>
      </c>
      <c r="J264" s="56">
        <f>J265</f>
        <v>100</v>
      </c>
    </row>
    <row r="265" spans="1:10" ht="22.5" customHeight="1">
      <c r="A265" s="186"/>
      <c r="B265" s="125"/>
      <c r="C265" s="33" t="s">
        <v>150</v>
      </c>
      <c r="D265" s="7" t="s">
        <v>17</v>
      </c>
      <c r="E265" s="49" t="s">
        <v>87</v>
      </c>
      <c r="F265" s="7" t="s">
        <v>89</v>
      </c>
      <c r="G265" s="7" t="s">
        <v>149</v>
      </c>
      <c r="H265" s="13"/>
      <c r="I265" s="13"/>
      <c r="J265" s="56">
        <f>J266</f>
        <v>100</v>
      </c>
    </row>
    <row r="266" spans="1:10" ht="37.5">
      <c r="A266" s="186"/>
      <c r="B266" s="125"/>
      <c r="C266" s="85" t="s">
        <v>284</v>
      </c>
      <c r="D266" s="11" t="s">
        <v>17</v>
      </c>
      <c r="E266" s="46" t="s">
        <v>87</v>
      </c>
      <c r="F266" s="11" t="s">
        <v>89</v>
      </c>
      <c r="G266" s="11" t="s">
        <v>187</v>
      </c>
      <c r="H266" s="38"/>
      <c r="I266" s="38"/>
      <c r="J266" s="93">
        <f>J267</f>
        <v>100</v>
      </c>
    </row>
    <row r="267" spans="1:10" ht="19.5" thickBot="1">
      <c r="A267" s="186"/>
      <c r="B267" s="125"/>
      <c r="C267" s="165" t="s">
        <v>99</v>
      </c>
      <c r="D267" s="96" t="s">
        <v>17</v>
      </c>
      <c r="E267" s="16" t="s">
        <v>87</v>
      </c>
      <c r="F267" s="16" t="s">
        <v>89</v>
      </c>
      <c r="G267" s="16" t="s">
        <v>187</v>
      </c>
      <c r="H267" s="16" t="s">
        <v>216</v>
      </c>
      <c r="I267" s="16" t="s">
        <v>24</v>
      </c>
      <c r="J267" s="97">
        <v>100</v>
      </c>
    </row>
    <row r="268" spans="1:10" ht="38.25" thickBot="1">
      <c r="A268" s="186"/>
      <c r="B268" s="126" t="s">
        <v>63</v>
      </c>
      <c r="C268" s="166" t="s">
        <v>104</v>
      </c>
      <c r="D268" s="60" t="s">
        <v>64</v>
      </c>
      <c r="E268" s="60"/>
      <c r="F268" s="60"/>
      <c r="G268" s="60"/>
      <c r="H268" s="60"/>
      <c r="I268" s="60"/>
      <c r="J268" s="167">
        <f>J269</f>
        <v>2239.7</v>
      </c>
    </row>
    <row r="269" spans="1:10" ht="19.5" thickBot="1">
      <c r="A269" s="186"/>
      <c r="B269" s="125"/>
      <c r="C269" s="92" t="s">
        <v>20</v>
      </c>
      <c r="D269" s="18" t="s">
        <v>64</v>
      </c>
      <c r="E269" s="18" t="s">
        <v>21</v>
      </c>
      <c r="F269" s="18"/>
      <c r="G269" s="18" t="s">
        <v>18</v>
      </c>
      <c r="H269" s="18" t="s">
        <v>18</v>
      </c>
      <c r="I269" s="18" t="s">
        <v>18</v>
      </c>
      <c r="J269" s="99">
        <f>J270</f>
        <v>2239.7</v>
      </c>
    </row>
    <row r="270" spans="1:10" ht="57" thickBot="1">
      <c r="A270" s="17">
        <v>2</v>
      </c>
      <c r="C270" s="103" t="s">
        <v>65</v>
      </c>
      <c r="D270" s="7" t="s">
        <v>64</v>
      </c>
      <c r="E270" s="7" t="s">
        <v>21</v>
      </c>
      <c r="F270" s="7" t="s">
        <v>66</v>
      </c>
      <c r="G270" s="7"/>
      <c r="H270" s="7"/>
      <c r="I270" s="7"/>
      <c r="J270" s="8">
        <f>J271+J283</f>
        <v>2239.7</v>
      </c>
    </row>
    <row r="271" spans="1:10" ht="18.75">
      <c r="A271" s="57"/>
      <c r="B271" s="127"/>
      <c r="C271" s="33" t="s">
        <v>125</v>
      </c>
      <c r="D271" s="7" t="s">
        <v>64</v>
      </c>
      <c r="E271" s="7" t="s">
        <v>21</v>
      </c>
      <c r="F271" s="7" t="s">
        <v>66</v>
      </c>
      <c r="G271" s="7" t="s">
        <v>124</v>
      </c>
      <c r="H271" s="7" t="s">
        <v>18</v>
      </c>
      <c r="I271" s="7" t="s">
        <v>18</v>
      </c>
      <c r="J271" s="8">
        <f>J275+J272</f>
        <v>2118.3999999999996</v>
      </c>
    </row>
    <row r="272" spans="1:10" ht="37.5">
      <c r="A272" s="58"/>
      <c r="B272" s="127"/>
      <c r="C272" s="85" t="s">
        <v>126</v>
      </c>
      <c r="D272" s="11" t="s">
        <v>64</v>
      </c>
      <c r="E272" s="11" t="s">
        <v>21</v>
      </c>
      <c r="F272" s="11" t="s">
        <v>66</v>
      </c>
      <c r="G272" s="11" t="s">
        <v>127</v>
      </c>
      <c r="H272" s="11"/>
      <c r="I272" s="38"/>
      <c r="J272" s="82">
        <f>J273</f>
        <v>1190.3</v>
      </c>
    </row>
    <row r="273" spans="1:10" ht="56.25">
      <c r="A273" s="58"/>
      <c r="B273" s="127"/>
      <c r="C273" s="137" t="s">
        <v>128</v>
      </c>
      <c r="D273" s="10" t="s">
        <v>64</v>
      </c>
      <c r="E273" s="10" t="s">
        <v>21</v>
      </c>
      <c r="F273" s="10" t="s">
        <v>66</v>
      </c>
      <c r="G273" s="10" t="s">
        <v>129</v>
      </c>
      <c r="H273" s="10"/>
      <c r="I273" s="79"/>
      <c r="J273" s="71">
        <f>J274</f>
        <v>1190.3</v>
      </c>
    </row>
    <row r="274" spans="1:10" ht="36">
      <c r="A274" s="58"/>
      <c r="B274" s="127"/>
      <c r="C274" s="142" t="s">
        <v>286</v>
      </c>
      <c r="D274" s="37" t="s">
        <v>64</v>
      </c>
      <c r="E274" s="37" t="s">
        <v>21</v>
      </c>
      <c r="F274" s="37" t="s">
        <v>66</v>
      </c>
      <c r="G274" s="37" t="s">
        <v>129</v>
      </c>
      <c r="H274" s="37" t="s">
        <v>113</v>
      </c>
      <c r="I274" s="37" t="s">
        <v>24</v>
      </c>
      <c r="J274" s="21">
        <v>1190.3</v>
      </c>
    </row>
    <row r="275" spans="1:10" ht="37.5">
      <c r="A275" s="58"/>
      <c r="B275" s="127"/>
      <c r="C275" s="103" t="s">
        <v>130</v>
      </c>
      <c r="D275" s="7" t="s">
        <v>64</v>
      </c>
      <c r="E275" s="7" t="s">
        <v>21</v>
      </c>
      <c r="F275" s="7" t="s">
        <v>66</v>
      </c>
      <c r="G275" s="7" t="s">
        <v>131</v>
      </c>
      <c r="H275" s="7"/>
      <c r="I275" s="13"/>
      <c r="J275" s="42">
        <f>J278+J276</f>
        <v>928.0999999999999</v>
      </c>
    </row>
    <row r="276" spans="1:10" ht="75">
      <c r="A276" s="58"/>
      <c r="B276" s="127"/>
      <c r="C276" s="137" t="s">
        <v>250</v>
      </c>
      <c r="D276" s="10" t="s">
        <v>64</v>
      </c>
      <c r="E276" s="10" t="s">
        <v>21</v>
      </c>
      <c r="F276" s="10" t="s">
        <v>66</v>
      </c>
      <c r="G276" s="10" t="s">
        <v>251</v>
      </c>
      <c r="H276" s="10"/>
      <c r="I276" s="79"/>
      <c r="J276" s="72">
        <f>J277</f>
        <v>328.2</v>
      </c>
    </row>
    <row r="277" spans="1:10" ht="36">
      <c r="A277" s="58"/>
      <c r="B277" s="127"/>
      <c r="C277" s="168" t="s">
        <v>286</v>
      </c>
      <c r="D277" s="105" t="s">
        <v>64</v>
      </c>
      <c r="E277" s="105" t="s">
        <v>21</v>
      </c>
      <c r="F277" s="105" t="s">
        <v>66</v>
      </c>
      <c r="G277" s="105" t="s">
        <v>251</v>
      </c>
      <c r="H277" s="105" t="s">
        <v>113</v>
      </c>
      <c r="I277" s="79" t="s">
        <v>24</v>
      </c>
      <c r="J277" s="100">
        <v>328.2</v>
      </c>
    </row>
    <row r="278" spans="1:10" ht="56.25">
      <c r="A278" s="58"/>
      <c r="B278" s="127"/>
      <c r="C278" s="137" t="s">
        <v>132</v>
      </c>
      <c r="D278" s="10" t="s">
        <v>64</v>
      </c>
      <c r="E278" s="10" t="s">
        <v>21</v>
      </c>
      <c r="F278" s="10" t="s">
        <v>66</v>
      </c>
      <c r="G278" s="10" t="s">
        <v>133</v>
      </c>
      <c r="H278" s="10"/>
      <c r="I278" s="79"/>
      <c r="J278" s="72">
        <f>SUM(J279:J282)</f>
        <v>599.9</v>
      </c>
    </row>
    <row r="279" spans="1:10" ht="36">
      <c r="A279" s="58"/>
      <c r="B279" s="127"/>
      <c r="C279" s="138" t="s">
        <v>287</v>
      </c>
      <c r="D279" s="38" t="s">
        <v>64</v>
      </c>
      <c r="E279" s="38" t="s">
        <v>21</v>
      </c>
      <c r="F279" s="38" t="s">
        <v>66</v>
      </c>
      <c r="G279" s="38" t="s">
        <v>133</v>
      </c>
      <c r="H279" s="38" t="s">
        <v>114</v>
      </c>
      <c r="I279" s="38" t="s">
        <v>24</v>
      </c>
      <c r="J279" s="78">
        <v>19.5</v>
      </c>
    </row>
    <row r="280" spans="1:10" ht="36">
      <c r="A280" s="58"/>
      <c r="B280" s="127"/>
      <c r="C280" s="139" t="s">
        <v>118</v>
      </c>
      <c r="D280" s="15" t="s">
        <v>64</v>
      </c>
      <c r="E280" s="15" t="s">
        <v>21</v>
      </c>
      <c r="F280" s="15" t="s">
        <v>66</v>
      </c>
      <c r="G280" s="15" t="s">
        <v>133</v>
      </c>
      <c r="H280" s="15" t="s">
        <v>115</v>
      </c>
      <c r="I280" s="15" t="s">
        <v>24</v>
      </c>
      <c r="J280" s="67">
        <v>22.4</v>
      </c>
    </row>
    <row r="281" spans="1:10" ht="36">
      <c r="A281" s="58"/>
      <c r="B281" s="127"/>
      <c r="C281" s="141" t="s">
        <v>290</v>
      </c>
      <c r="D281" s="15" t="s">
        <v>64</v>
      </c>
      <c r="E281" s="15" t="s">
        <v>21</v>
      </c>
      <c r="F281" s="15" t="s">
        <v>66</v>
      </c>
      <c r="G281" s="15" t="s">
        <v>133</v>
      </c>
      <c r="H281" s="15" t="s">
        <v>116</v>
      </c>
      <c r="I281" s="15" t="s">
        <v>24</v>
      </c>
      <c r="J281" s="67">
        <v>557.1</v>
      </c>
    </row>
    <row r="282" spans="1:10" ht="27" customHeight="1">
      <c r="A282" s="58"/>
      <c r="B282" s="127"/>
      <c r="C282" s="150" t="s">
        <v>119</v>
      </c>
      <c r="D282" s="37" t="s">
        <v>64</v>
      </c>
      <c r="E282" s="37" t="s">
        <v>21</v>
      </c>
      <c r="F282" s="37" t="s">
        <v>66</v>
      </c>
      <c r="G282" s="15" t="s">
        <v>133</v>
      </c>
      <c r="H282" s="37" t="s">
        <v>117</v>
      </c>
      <c r="I282" s="37" t="s">
        <v>24</v>
      </c>
      <c r="J282" s="21">
        <v>0.9</v>
      </c>
    </row>
    <row r="283" spans="1:10" ht="18.75">
      <c r="A283" s="58"/>
      <c r="B283" s="127"/>
      <c r="C283" s="33" t="s">
        <v>148</v>
      </c>
      <c r="D283" s="7" t="s">
        <v>64</v>
      </c>
      <c r="E283" s="7" t="s">
        <v>21</v>
      </c>
      <c r="F283" s="7" t="s">
        <v>66</v>
      </c>
      <c r="G283" s="7" t="s">
        <v>147</v>
      </c>
      <c r="H283" s="7"/>
      <c r="I283" s="7"/>
      <c r="J283" s="8">
        <f>J284</f>
        <v>121.3</v>
      </c>
    </row>
    <row r="284" spans="1:10" ht="18.75">
      <c r="A284" s="58"/>
      <c r="B284" s="127"/>
      <c r="C284" s="103" t="s">
        <v>214</v>
      </c>
      <c r="D284" s="7" t="s">
        <v>64</v>
      </c>
      <c r="E284" s="7" t="s">
        <v>21</v>
      </c>
      <c r="F284" s="7" t="s">
        <v>66</v>
      </c>
      <c r="G284" s="7" t="s">
        <v>149</v>
      </c>
      <c r="H284" s="7"/>
      <c r="I284" s="13"/>
      <c r="J284" s="42">
        <f>J285</f>
        <v>121.3</v>
      </c>
    </row>
    <row r="285" spans="1:10" ht="93.75">
      <c r="A285" s="58"/>
      <c r="B285" s="127"/>
      <c r="C285" s="156" t="s">
        <v>215</v>
      </c>
      <c r="D285" s="11" t="s">
        <v>64</v>
      </c>
      <c r="E285" s="11" t="s">
        <v>21</v>
      </c>
      <c r="F285" s="11" t="s">
        <v>66</v>
      </c>
      <c r="G285" s="11" t="s">
        <v>213</v>
      </c>
      <c r="H285" s="11"/>
      <c r="I285" s="38"/>
      <c r="J285" s="9">
        <f>J286</f>
        <v>121.3</v>
      </c>
    </row>
    <row r="286" spans="1:10" ht="26.25" customHeight="1" thickBot="1">
      <c r="A286" s="58"/>
      <c r="B286" s="127"/>
      <c r="C286" s="174" t="s">
        <v>292</v>
      </c>
      <c r="D286" s="175" t="s">
        <v>64</v>
      </c>
      <c r="E286" s="175" t="s">
        <v>21</v>
      </c>
      <c r="F286" s="175" t="s">
        <v>66</v>
      </c>
      <c r="G286" s="175" t="s">
        <v>213</v>
      </c>
      <c r="H286" s="175" t="s">
        <v>94</v>
      </c>
      <c r="I286" s="175" t="s">
        <v>100</v>
      </c>
      <c r="J286" s="176">
        <v>121.3</v>
      </c>
    </row>
    <row r="287" spans="1:10" ht="21" thickBot="1">
      <c r="A287" s="58"/>
      <c r="B287" s="127"/>
      <c r="C287" s="170" t="s">
        <v>67</v>
      </c>
      <c r="D287" s="19"/>
      <c r="E287" s="19"/>
      <c r="F287" s="52"/>
      <c r="G287" s="52"/>
      <c r="H287" s="20"/>
      <c r="I287" s="19"/>
      <c r="J287" s="171">
        <f>J268+J17</f>
        <v>93620.80000000002</v>
      </c>
    </row>
  </sheetData>
  <sheetProtection/>
  <mergeCells count="12">
    <mergeCell ref="F7:J7"/>
    <mergeCell ref="F8:J8"/>
    <mergeCell ref="C1:J1"/>
    <mergeCell ref="C2:J2"/>
    <mergeCell ref="C3:J3"/>
    <mergeCell ref="C4:J4"/>
    <mergeCell ref="C5:J5"/>
    <mergeCell ref="G6:J6"/>
    <mergeCell ref="C10:J10"/>
    <mergeCell ref="A11:J11"/>
    <mergeCell ref="A12:J12"/>
    <mergeCell ref="A18:A269"/>
  </mergeCells>
  <printOptions horizontalCentered="1"/>
  <pageMargins left="0.5905511811023623" right="0.3937007874015748" top="0.3937007874015748" bottom="0.3937007874015748" header="0.5118110236220472" footer="0.5118110236220472"/>
  <pageSetup fitToHeight="7" fitToWidth="1" horizontalDpi="1200" verticalDpi="1200" orientation="portrait" paperSize="9" scale="43" r:id="rId2"/>
  <headerFooter alignWithMargins="0">
    <oddFooter>&amp;CСтраница &amp;P</oddFooter>
  </headerFooter>
  <colBreaks count="1" manualBreakCount="1">
    <brk id="2" max="1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Ира</cp:lastModifiedBy>
  <cp:lastPrinted>2013-11-28T07:13:44Z</cp:lastPrinted>
  <dcterms:created xsi:type="dcterms:W3CDTF">2008-08-29T05:12:55Z</dcterms:created>
  <dcterms:modified xsi:type="dcterms:W3CDTF">2014-02-28T07:49:29Z</dcterms:modified>
  <cp:category/>
  <cp:version/>
  <cp:contentType/>
  <cp:contentStatus/>
</cp:coreProperties>
</file>